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TES-CONTABILIDAD\4. NOEMI\TRANSPARENCIA 2024-2027 PAPEL DE TRABAJO\2025\OFICIO 119 LEY DE DISCIPLINA FINANCIERA 4TO TRIMESTRE 2025\"/>
    </mc:Choice>
  </mc:AlternateContent>
  <xr:revisionPtr revIDLastSave="0" documentId="13_ncr:1_{2C8F90D2-CEA0-4FC0-8C50-7427E2400C57}" xr6:coauthVersionLast="47" xr6:coauthVersionMax="47" xr10:uidLastSave="{00000000-0000-0000-0000-000000000000}"/>
  <bookViews>
    <workbookView xWindow="-120" yWindow="-120" windowWidth="29040" windowHeight="15720" tabRatio="782" xr2:uid="{00000000-000D-0000-FFFF-FFFF00000000}"/>
  </bookViews>
  <sheets>
    <sheet name="Notas de Disciplina Financiera" sheetId="2" r:id="rId1"/>
    <sheet name="NDF-01" sheetId="6" r:id="rId2"/>
    <sheet name="NDF-02" sheetId="1" r:id="rId3"/>
    <sheet name="NDF-03" sheetId="3" r:id="rId4"/>
    <sheet name="NDF-04" sheetId="7" r:id="rId5"/>
    <sheet name="NDF-05" sheetId="8" r:id="rId6"/>
    <sheet name="NDF-06" sheetId="9" r:id="rId7"/>
  </sheets>
  <definedNames>
    <definedName name="_xlnm.Print_Area" localSheetId="5">'NDF-05'!$A$1:$F$28</definedName>
    <definedName name="_xlnm.Print_Area" localSheetId="6">'NDF-06'!$A$1:$G$20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1" l="1"/>
  <c r="I90" i="1"/>
  <c r="I91" i="1"/>
  <c r="I92" i="1"/>
  <c r="I93" i="1"/>
  <c r="I73" i="1"/>
  <c r="I72" i="1"/>
  <c r="I71" i="1"/>
  <c r="I70" i="1"/>
  <c r="I69" i="1"/>
  <c r="I68" i="1"/>
  <c r="I67" i="1"/>
  <c r="I147" i="1" l="1"/>
  <c r="I146" i="1"/>
  <c r="I145" i="1"/>
  <c r="I144" i="1"/>
  <c r="I143" i="1"/>
  <c r="I142" i="1"/>
  <c r="I141" i="1"/>
  <c r="E140" i="1"/>
  <c r="D140" i="1"/>
  <c r="I140" i="1" l="1"/>
  <c r="D66" i="1"/>
  <c r="C140" i="1"/>
  <c r="I64" i="1" l="1"/>
  <c r="I65" i="1"/>
  <c r="D106" i="1"/>
  <c r="E66" i="1"/>
  <c r="I34" i="1"/>
  <c r="I35" i="1"/>
  <c r="C66" i="1"/>
  <c r="I18" i="1"/>
  <c r="I137" i="1" l="1"/>
  <c r="I15" i="1"/>
  <c r="I16" i="1"/>
  <c r="I21" i="1"/>
  <c r="I20" i="1"/>
  <c r="I19" i="1"/>
  <c r="I17" i="1"/>
  <c r="I151" i="1"/>
  <c r="I139" i="1"/>
  <c r="I138" i="1"/>
  <c r="I132" i="1"/>
  <c r="I131" i="1"/>
  <c r="I130" i="1"/>
  <c r="I129" i="1"/>
  <c r="I128" i="1"/>
  <c r="I127" i="1"/>
  <c r="I125" i="1"/>
  <c r="I124" i="1"/>
  <c r="I123" i="1"/>
  <c r="I122" i="1"/>
  <c r="I121" i="1"/>
  <c r="I120" i="1"/>
  <c r="I119" i="1"/>
  <c r="I118" i="1"/>
  <c r="I117" i="1"/>
  <c r="I114" i="1"/>
  <c r="I113" i="1"/>
  <c r="I112" i="1"/>
  <c r="I111" i="1"/>
  <c r="I110" i="1"/>
  <c r="I109" i="1"/>
  <c r="I108" i="1"/>
  <c r="I107" i="1"/>
  <c r="I104" i="1"/>
  <c r="I103" i="1"/>
  <c r="I102" i="1"/>
  <c r="I101" i="1"/>
  <c r="I100" i="1"/>
  <c r="I99" i="1"/>
  <c r="I98" i="1"/>
  <c r="I97" i="1"/>
  <c r="I95" i="1"/>
  <c r="I94" i="1"/>
  <c r="I89" i="1"/>
  <c r="I81" i="1"/>
  <c r="I80" i="1"/>
  <c r="I79" i="1"/>
  <c r="I77" i="1"/>
  <c r="I66" i="1"/>
  <c r="I63" i="1"/>
  <c r="I60" i="1"/>
  <c r="I59" i="1"/>
  <c r="I58" i="1"/>
  <c r="I57" i="1"/>
  <c r="I56" i="1"/>
  <c r="I55" i="1"/>
  <c r="I54" i="1"/>
  <c r="I53" i="1"/>
  <c r="I50" i="1"/>
  <c r="I49" i="1"/>
  <c r="I48" i="1"/>
  <c r="I47" i="1"/>
  <c r="I46" i="1"/>
  <c r="I45" i="1"/>
  <c r="I44" i="1"/>
  <c r="I43" i="1"/>
  <c r="I41" i="1"/>
  <c r="I40" i="1"/>
  <c r="I39" i="1"/>
  <c r="I38" i="1"/>
  <c r="I37" i="1"/>
  <c r="I36" i="1"/>
  <c r="I31" i="1"/>
  <c r="I30" i="1"/>
  <c r="I29" i="1"/>
  <c r="I28" i="1"/>
  <c r="I27" i="1"/>
  <c r="I26" i="1"/>
  <c r="I25" i="1"/>
  <c r="I24" i="1"/>
  <c r="I23" i="1"/>
  <c r="E148" i="1"/>
  <c r="D148" i="1"/>
  <c r="E136" i="1"/>
  <c r="D136" i="1"/>
  <c r="E126" i="1"/>
  <c r="D126" i="1"/>
  <c r="E116" i="1"/>
  <c r="D116" i="1"/>
  <c r="E106" i="1"/>
  <c r="E96" i="1"/>
  <c r="E88" i="1"/>
  <c r="D88" i="1"/>
  <c r="E78" i="1"/>
  <c r="D78" i="1"/>
  <c r="E74" i="1"/>
  <c r="D74" i="1"/>
  <c r="E62" i="1"/>
  <c r="D62" i="1"/>
  <c r="E52" i="1"/>
  <c r="D52" i="1"/>
  <c r="E42" i="1"/>
  <c r="D42" i="1"/>
  <c r="I33" i="1"/>
  <c r="E32" i="1"/>
  <c r="D32" i="1"/>
  <c r="E22" i="1"/>
  <c r="D22" i="1"/>
  <c r="E14" i="1"/>
  <c r="D14" i="1"/>
  <c r="E87" i="1" l="1"/>
  <c r="D13" i="1"/>
  <c r="E13" i="1"/>
  <c r="D87" i="1"/>
  <c r="C14" i="1"/>
  <c r="C22" i="1"/>
  <c r="I22" i="1" s="1"/>
  <c r="C32" i="1"/>
  <c r="I32" i="1" s="1"/>
  <c r="C42" i="1"/>
  <c r="I42" i="1" s="1"/>
  <c r="C52" i="1"/>
  <c r="I52" i="1" s="1"/>
  <c r="C62" i="1"/>
  <c r="I62" i="1" s="1"/>
  <c r="C74" i="1"/>
  <c r="I74" i="1" s="1"/>
  <c r="C78" i="1"/>
  <c r="I78" i="1" s="1"/>
  <c r="C88" i="1"/>
  <c r="C96" i="1"/>
  <c r="I96" i="1" s="1"/>
  <c r="C106" i="1"/>
  <c r="I106" i="1" s="1"/>
  <c r="C116" i="1"/>
  <c r="I116" i="1" s="1"/>
  <c r="C126" i="1"/>
  <c r="I126" i="1" s="1"/>
  <c r="C136" i="1"/>
  <c r="I136" i="1" s="1"/>
  <c r="C148" i="1"/>
  <c r="I148" i="1" s="1"/>
  <c r="E161" i="1" l="1"/>
  <c r="C87" i="1"/>
  <c r="I88" i="1"/>
  <c r="I87" i="1" s="1"/>
  <c r="C13" i="1"/>
  <c r="I13" i="1" s="1"/>
  <c r="I14" i="1"/>
  <c r="D161" i="1"/>
  <c r="C161" i="1" l="1"/>
  <c r="I161" i="1" s="1"/>
  <c r="H148" i="1"/>
  <c r="G148" i="1"/>
  <c r="F148" i="1"/>
  <c r="H116" i="1"/>
  <c r="G116" i="1"/>
  <c r="F116" i="1"/>
  <c r="H136" i="1"/>
  <c r="G136" i="1"/>
  <c r="F136" i="1"/>
  <c r="H126" i="1"/>
  <c r="G126" i="1"/>
  <c r="F126" i="1"/>
  <c r="H106" i="1"/>
  <c r="G106" i="1"/>
  <c r="F106" i="1"/>
  <c r="H96" i="1"/>
  <c r="G96" i="1"/>
  <c r="F96" i="1"/>
  <c r="H88" i="1"/>
  <c r="G88" i="1"/>
  <c r="F88" i="1"/>
  <c r="H52" i="1"/>
  <c r="G52" i="1"/>
  <c r="F52" i="1"/>
  <c r="H74" i="1"/>
  <c r="G74" i="1"/>
  <c r="F74" i="1"/>
  <c r="H87" i="1" l="1"/>
  <c r="G87" i="1"/>
  <c r="F87" i="1"/>
  <c r="H78" i="1"/>
  <c r="G78" i="1"/>
  <c r="F78" i="1"/>
  <c r="H62" i="1"/>
  <c r="G62" i="1"/>
  <c r="F62" i="1"/>
  <c r="H42" i="1"/>
  <c r="G42" i="1"/>
  <c r="F42" i="1"/>
  <c r="H14" i="1"/>
  <c r="H13" i="1" s="1"/>
  <c r="H161" i="1" s="1"/>
  <c r="G14" i="1"/>
  <c r="G13" i="1" s="1"/>
  <c r="G161" i="1" s="1"/>
  <c r="F14" i="1"/>
  <c r="F13" i="1" s="1"/>
  <c r="F161" i="1" s="1"/>
  <c r="F3" i="9" l="1"/>
  <c r="F2" i="9"/>
  <c r="F1" i="9"/>
  <c r="F3" i="8"/>
  <c r="F2" i="8"/>
  <c r="F1" i="8"/>
  <c r="F3" i="7"/>
  <c r="F2" i="7"/>
  <c r="F1" i="7"/>
  <c r="F3" i="3"/>
  <c r="F2" i="3"/>
  <c r="F1" i="3"/>
  <c r="F3" i="1"/>
  <c r="F2" i="1"/>
  <c r="F1" i="1"/>
  <c r="F3" i="6"/>
  <c r="F2" i="6"/>
  <c r="F1" i="6"/>
  <c r="B3" i="9"/>
  <c r="B1" i="9"/>
  <c r="B3" i="8"/>
  <c r="B1" i="8"/>
  <c r="B3" i="7"/>
  <c r="B1" i="7"/>
  <c r="B3" i="3"/>
  <c r="B1" i="3"/>
  <c r="B6" i="3" s="1"/>
  <c r="B3" i="1"/>
  <c r="B9" i="1" s="1"/>
  <c r="B1" i="1"/>
  <c r="B6" i="1" s="1"/>
  <c r="B3" i="6"/>
  <c r="B1" i="6"/>
</calcChain>
</file>

<file path=xl/sharedStrings.xml><?xml version="1.0" encoding="utf-8"?>
<sst xmlns="http://schemas.openxmlformats.org/spreadsheetml/2006/main" count="241" uniqueCount="134">
  <si>
    <t>Ejercicio:</t>
  </si>
  <si>
    <t>Notas de Disciplina Financiera</t>
  </si>
  <si>
    <t>Periodicidad:</t>
  </si>
  <si>
    <t>Trimestral</t>
  </si>
  <si>
    <t>Corte:</t>
  </si>
  <si>
    <t>(Cifras en Pesos)</t>
  </si>
  <si>
    <t>NOTAS</t>
  </si>
  <si>
    <t>DESCRIPCIÓN</t>
  </si>
  <si>
    <t>NOTAS DE DISCIPLINA FINANCIERA:</t>
  </si>
  <si>
    <t>NDF-01</t>
  </si>
  <si>
    <t>1. Balance Presupuestario de Recursos Disponibles Negativo</t>
  </si>
  <si>
    <t>NDF-02</t>
  </si>
  <si>
    <t>2. Aumento o creación de nuevo Gasto</t>
  </si>
  <si>
    <t>NDF-03</t>
  </si>
  <si>
    <t>3. Pasivo Circulante al Cierre del Ejercicio (ESF-12)</t>
  </si>
  <si>
    <t>NDF-04</t>
  </si>
  <si>
    <t>4. Deuda Pública y Obligaciones</t>
  </si>
  <si>
    <t>NDF-05</t>
  </si>
  <si>
    <t>5. Obligaciones a Corto Plazo</t>
  </si>
  <si>
    <t>NDF-06</t>
  </si>
  <si>
    <t>6. Evaluación de Cumplimiento</t>
  </si>
  <si>
    <t>Se informará:</t>
  </si>
  <si>
    <t>a) Acciones para recuperar el Balance Presupuestario de Recursos Disponibles Sostenible.</t>
  </si>
  <si>
    <t>Favor de ver el instructivo de esta nota (NDF-01):</t>
  </si>
  <si>
    <t>2. Aumento o creación de nuevo Gasto:</t>
  </si>
  <si>
    <t>Art. 8 LDF</t>
  </si>
  <si>
    <t xml:space="preserve">Clasificación por Objeto del Gasto (Capítulo y Concepto) </t>
  </si>
  <si>
    <t>(PESOS)</t>
  </si>
  <si>
    <t>Modificaciones</t>
  </si>
  <si>
    <t>Concepto (c)</t>
  </si>
  <si>
    <t>Aprobado (d)</t>
  </si>
  <si>
    <t>Ampliaciones
 Líquidas</t>
  </si>
  <si>
    <t>Reducciones
Líquidas</t>
  </si>
  <si>
    <t>Ampliaciones
 Compensadas</t>
  </si>
  <si>
    <t>Reducciones
Compensadas</t>
  </si>
  <si>
    <t>Total</t>
  </si>
  <si>
    <t>Modificado</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</si>
  <si>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</si>
  <si>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</si>
  <si>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</si>
  <si>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</si>
  <si>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</si>
  <si>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</si>
  <si>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</si>
  <si>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</si>
  <si>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</si>
  <si>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</si>
  <si>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</si>
  <si>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</si>
  <si>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</si>
  <si>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</si>
  <si>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</si>
  <si>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</si>
  <si>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</si>
  <si>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</si>
  <si>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</si>
  <si>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</si>
  <si>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</si>
  <si>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</si>
  <si>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</si>
  <si>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</si>
  <si>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</si>
  <si>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</si>
  <si>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</si>
  <si>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</si>
  <si>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</si>
  <si>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</si>
  <si>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</si>
  <si>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</si>
  <si>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</si>
  <si>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</si>
  <si>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</si>
  <si>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</si>
  <si>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</si>
  <si>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</si>
  <si>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</si>
  <si>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</si>
  <si>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</si>
  <si>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</si>
  <si>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</si>
  <si>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</si>
  <si>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</si>
  <si>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</si>
  <si>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</si>
  <si>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</si>
  <si>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</si>
  <si>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</si>
  <si>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</si>
  <si>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</si>
  <si>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</si>
  <si>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</si>
  <si>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</si>
  <si>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</si>
  <si>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</si>
  <si>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</si>
  <si>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</si>
  <si>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</si>
  <si>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</si>
  <si>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</si>
  <si>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</si>
  <si>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</si>
  <si>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</si>
  <si>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</si>
  <si>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</si>
  <si>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</si>
  <si>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</si>
  <si>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</si>
  <si>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</si>
  <si>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</si>
  <si>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</si>
  <si>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</si>
  <si>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</si>
  <si>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3. Pasivo Circulante al Cierre del Ejercicio (ESF-12):</t>
  </si>
  <si>
    <t>Informe de cuentas por pagar y que integran el pasivo circulante al cierre del ejercicio</t>
  </si>
  <si>
    <t>Favor de ver el instructivo de esta nota (NDF-03):</t>
  </si>
  <si>
    <t>Se revelará:</t>
  </si>
  <si>
    <t>a) La información detallada de cada Financiamiento u Obligación contraída en los términos del Título Tercero Capítulo</t>
  </si>
  <si>
    <t>Uno de la Ley de Disciplina Financiera de las Entidades Federativas y Municipios, incluyendocomo mínimo,el importe,</t>
  </si>
  <si>
    <t>tasa, plazo, comisiones y demás accesorios pactados.</t>
  </si>
  <si>
    <t>Favor de ver el instructivo de esta nota (NDF-04):</t>
  </si>
  <si>
    <t>a) La información detallada de las Obligaciones a corto plazo contraídas en los términos del Título Tercero Capítulo Uno</t>
  </si>
  <si>
    <t>de la Ley de Disciplina Financiera de las Entidades Federativas y Municipios, incluyendo por lo menos importe, tasas,</t>
  </si>
  <si>
    <t xml:space="preserve"> plazo, comisiones y cualquier costo relacionado, así mismo se deberá incluir la tasa efectiva.</t>
  </si>
  <si>
    <t>a) La información relativa al cumplimiento de los convenios de Deuda Garantizada.</t>
  </si>
  <si>
    <r>
      <t>Actualmente en la proyección de ingresos y gastos, no se prevén ingresos derivados de financiamiento proveniente de la contratación de deuda pública, préstamos o adelantos de participaciones</t>
    </r>
    <r>
      <rPr>
        <sz val="11"/>
        <color rgb="FF2F5496"/>
        <rFont val="Calibri"/>
        <family val="2"/>
      </rPr>
      <t>.</t>
    </r>
  </si>
  <si>
    <t>“Bajo protesta de decir verdad declaramos que los Estados Financieros y sus notas, son razonablemente correctos y son responsabilidad del emisor”</t>
  </si>
  <si>
    <t>Municipio de San Felipe</t>
  </si>
  <si>
    <t>"No aplica derivado a que el Municipio de San Felipe no cuenta con Financiamiento u obligaciones contraídas, en el RPU"</t>
  </si>
  <si>
    <t>No aplica derivado a que el Municipio de San Felipe no tiene contratada deuda pública.</t>
  </si>
  <si>
    <t>No aplica derivado a que el Municipio de San Felipe no tiene contratada deuda pública con instituciones financieras.</t>
  </si>
  <si>
    <t>El Municipio de San Felipe, mantendrá una política financiera de equilibrio en el balance presupuestario entre el ingreso y el gasto, estableciendo dos criterios, el primero relativo a lograr la eficiencia operativa mediante la contención del gasto público, principalmente el gasto de servicios personales y los gastos de operación, así como tampoco se prevé solicitar deuda, préstamos o adelantos de participaciones para este ejercicio 2025, como parte de la estrategia financiera para hacer frente a los planes y programas operativos de las dependencias, por el contrario, se proyecta la operación con mayor eficiencia en el gasto público, así como la reorganización de la estructura interna mediante la unificación de las actividades análogas. Además se llevará un monitoreo continuo en la evolución de los ingresos y gastos para garantizar recursos destinados a la operatividad de las dependencias.</t>
  </si>
  <si>
    <t>Ejercicio 2025</t>
  </si>
  <si>
    <t>Se informará al 31 de diciembre de 2025</t>
  </si>
  <si>
    <t>Correspondiente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</si>
</sst>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0_ ;\-#,##0\ "/>
  </numFmts>
  <fonts count="27" x14ac:knownFonts="1">
    <font>
      <sz val="9"/>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color theme="1"/>
      <name val="Arial"/>
      <family val="2"/>
    </font>
    <font>
      <sz val="8"/>
      <color theme="1"/>
      <name val="Arial"/>
      <family val="2"/>
    </font>
    <font>
      <u/>
      <sz val="9"/>
      <color theme="10"/>
      <name val="Calibri"/>
      <family val="2"/>
    </font>
    <font>
      <sz val="11"/>
      <color rgb="FF000000"/>
      <name val="Calibri"/>
      <family val="2"/>
    </font>
    <font>
      <b/>
      <sz val="8"/>
      <name val="Arial"/>
      <family val="2"/>
    </font>
    <font>
      <sz val="8"/>
      <name val="Arial"/>
      <family val="2"/>
    </font>
    <font>
      <sz val="8"/>
      <name val="Calibri"/>
      <family val="2"/>
    </font>
    <font>
      <b/>
      <sz val="8"/>
      <color rgb="FF0070C0"/>
      <name val="Arial"/>
      <family val="2"/>
    </font>
    <font>
      <b/>
      <sz val="8"/>
      <color rgb="FF000000"/>
      <name val="Arial"/>
      <family val="2"/>
    </font>
    <font>
      <b/>
      <u/>
      <sz val="8"/>
      <color theme="10"/>
      <name val="Arial"/>
      <family val="2"/>
    </font>
    <font>
      <sz val="8"/>
      <color rgb="FF000000"/>
      <name val="Arial"/>
      <family val="2"/>
    </font>
    <font>
      <sz val="11"/>
      <color theme="1"/>
      <name val="Calibri"/>
      <family val="2"/>
      <scheme val="minor"/>
    </font>
    <font>
      <sz val="10"/>
      <name val="Arial"/>
      <family val="2"/>
    </font>
    <font>
      <u/>
      <sz val="8"/>
      <color theme="10"/>
      <name val="Arial"/>
      <family val="2"/>
    </font>
    <font>
      <sz val="11"/>
      <color theme="1"/>
      <name val="Calibri"/>
      <family val="2"/>
    </font>
    <font>
      <sz val="11"/>
      <color rgb="FF2F5496"/>
      <name val="Calibri"/>
      <family val="2"/>
    </font>
    <font>
      <sz val="8"/>
      <color theme="1"/>
      <name val="Calibri"/>
      <family val="2"/>
      <scheme val="minor"/>
    </font>
    <font>
      <sz val="8"/>
      <color theme="1"/>
      <name val="Calibri"/>
      <family val="2"/>
    </font>
    <font>
      <b/>
      <sz val="11"/>
      <color theme="1"/>
      <name val="Calibri"/>
      <family val="2"/>
    </font>
    <font>
      <b/>
      <sz val="11"/>
      <color rgb="FF000000"/>
      <name val="Calibri"/>
      <family val="2"/>
    </font>
    <font>
      <sz val="10"/>
      <color theme="1"/>
      <name val="Times New Roman"/>
      <family val="2"/>
    </font>
    <font>
      <sz val="11"/>
      <color rgb="FF0070C0"/>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rgb="FF000000"/>
      </patternFill>
    </fill>
    <fill>
      <patternFill patternType="solid">
        <fgColor theme="0" tint="-0.24997711111789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3">
    <xf numFmtId="0" fontId="0" fillId="0" borderId="0"/>
    <xf numFmtId="0" fontId="7" fillId="0" borderId="0" applyNumberFormat="0" applyFill="0" applyBorder="0" applyAlignment="0" applyProtection="0"/>
    <xf numFmtId="0" fontId="8" fillId="0" borderId="0"/>
    <xf numFmtId="0" fontId="16" fillId="0" borderId="0"/>
    <xf numFmtId="0" fontId="17" fillId="0" borderId="0"/>
    <xf numFmtId="0" fontId="8" fillId="0" borderId="0"/>
    <xf numFmtId="43" fontId="4" fillId="0" borderId="0" applyFont="0" applyFill="0" applyBorder="0" applyAlignment="0" applyProtection="0"/>
    <xf numFmtId="0" fontId="3" fillId="0" borderId="0"/>
    <xf numFmtId="0" fontId="25" fillId="0" borderId="0"/>
    <xf numFmtId="0" fontId="6" fillId="0" borderId="0"/>
    <xf numFmtId="43" fontId="3" fillId="0" borderId="0" applyFont="0" applyFill="0" applyBorder="0" applyAlignment="0" applyProtection="0"/>
    <xf numFmtId="0" fontId="2" fillId="0" borderId="0"/>
    <xf numFmtId="43" fontId="2" fillId="0" borderId="0" applyFont="0" applyFill="0" applyBorder="0" applyAlignment="0" applyProtection="0"/>
  </cellStyleXfs>
  <cellXfs count="108">
    <xf numFmtId="0" fontId="0" fillId="0" borderId="0" xfId="0"/>
    <xf numFmtId="0" fontId="6" fillId="0" borderId="0" xfId="0" applyFont="1"/>
    <xf numFmtId="4" fontId="5" fillId="0" borderId="2" xfId="0" applyNumberFormat="1" applyFont="1" applyBorder="1" applyAlignment="1" applyProtection="1">
      <alignment horizontal="right" vertical="top"/>
      <protection locked="0"/>
    </xf>
    <xf numFmtId="4" fontId="6" fillId="0" borderId="2" xfId="0" applyNumberFormat="1" applyFont="1" applyBorder="1" applyAlignment="1" applyProtection="1">
      <alignment horizontal="right" vertical="top"/>
      <protection locked="0"/>
    </xf>
    <xf numFmtId="4" fontId="6" fillId="0" borderId="8" xfId="0" applyNumberFormat="1" applyFont="1" applyBorder="1" applyAlignment="1">
      <alignment horizontal="center" vertical="center"/>
    </xf>
    <xf numFmtId="4" fontId="5" fillId="0" borderId="8" xfId="0" applyNumberFormat="1" applyFont="1" applyBorder="1" applyAlignment="1">
      <alignment horizontal="right" vertical="center"/>
    </xf>
    <xf numFmtId="3" fontId="6" fillId="0" borderId="3" xfId="0" applyNumberFormat="1" applyFont="1" applyBorder="1"/>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Border="1" applyAlignment="1">
      <alignment horizontal="left" vertical="center" indent="3"/>
    </xf>
    <xf numFmtId="0" fontId="6" fillId="0" borderId="2" xfId="0" applyFont="1" applyBorder="1" applyAlignment="1">
      <alignment horizontal="left" indent="3"/>
    </xf>
    <xf numFmtId="0" fontId="6" fillId="0" borderId="3" xfId="0" applyFont="1" applyBorder="1" applyAlignment="1">
      <alignment vertical="center"/>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left" indent="1"/>
    </xf>
    <xf numFmtId="0" fontId="6" fillId="0" borderId="2" xfId="0" applyFont="1" applyBorder="1" applyAlignment="1">
      <alignment horizontal="left" vertical="center" indent="4"/>
    </xf>
    <xf numFmtId="0" fontId="6" fillId="0" borderId="2" xfId="0" applyFont="1" applyBorder="1" applyAlignment="1">
      <alignment horizontal="left" vertical="center" indent="2"/>
    </xf>
    <xf numFmtId="0" fontId="6" fillId="0" borderId="2" xfId="0" applyFont="1" applyBorder="1" applyAlignment="1">
      <alignment horizontal="left" indent="4"/>
    </xf>
    <xf numFmtId="0" fontId="9" fillId="3" borderId="9" xfId="2" applyFont="1" applyFill="1" applyBorder="1" applyAlignment="1">
      <alignment horizontal="centerContinuous" vertical="center"/>
    </xf>
    <xf numFmtId="0" fontId="9" fillId="3" borderId="10" xfId="2" applyFont="1" applyFill="1" applyBorder="1" applyAlignment="1">
      <alignment horizontal="centerContinuous" vertical="center"/>
    </xf>
    <xf numFmtId="0" fontId="9" fillId="3" borderId="10" xfId="2" applyFont="1" applyFill="1" applyBorder="1" applyAlignment="1">
      <alignment horizontal="right" vertical="center"/>
    </xf>
    <xf numFmtId="0" fontId="9" fillId="3" borderId="11" xfId="2" applyFont="1" applyFill="1" applyBorder="1" applyAlignment="1">
      <alignment horizontal="left" vertical="center"/>
    </xf>
    <xf numFmtId="0" fontId="9" fillId="3" borderId="12" xfId="2" applyFont="1" applyFill="1" applyBorder="1" applyAlignment="1">
      <alignment horizontal="centerContinuous" vertical="center"/>
    </xf>
    <xf numFmtId="0" fontId="9" fillId="3" borderId="0" xfId="2" applyFont="1" applyFill="1" applyAlignment="1">
      <alignment horizontal="centerContinuous" vertical="center"/>
    </xf>
    <xf numFmtId="0" fontId="9" fillId="3" borderId="0" xfId="2" applyFont="1" applyFill="1" applyAlignment="1">
      <alignment horizontal="right" vertical="center"/>
    </xf>
    <xf numFmtId="0" fontId="9" fillId="3" borderId="8" xfId="2" applyFont="1" applyFill="1" applyBorder="1" applyAlignment="1">
      <alignment vertical="center"/>
    </xf>
    <xf numFmtId="0" fontId="9" fillId="3" borderId="8" xfId="2" applyFont="1" applyFill="1" applyBorder="1" applyAlignment="1">
      <alignment horizontal="left" vertical="center"/>
    </xf>
    <xf numFmtId="0" fontId="9" fillId="3" borderId="14" xfId="2" applyFont="1" applyFill="1" applyBorder="1" applyAlignment="1">
      <alignment horizontal="centerContinuous" vertical="center"/>
    </xf>
    <xf numFmtId="0" fontId="9" fillId="3" borderId="15" xfId="2" applyFont="1" applyFill="1" applyBorder="1" applyAlignment="1">
      <alignment horizontal="centerContinuous" vertical="center"/>
    </xf>
    <xf numFmtId="0" fontId="9" fillId="4" borderId="16" xfId="0" applyFont="1" applyFill="1" applyBorder="1" applyAlignment="1" applyProtection="1">
      <alignment horizontal="center" vertical="center" wrapText="1"/>
      <protection locked="0"/>
    </xf>
    <xf numFmtId="0" fontId="9" fillId="4" borderId="17" xfId="0" applyFont="1" applyFill="1" applyBorder="1" applyAlignment="1" applyProtection="1">
      <alignment horizontal="center" vertical="center"/>
      <protection locked="0"/>
    </xf>
    <xf numFmtId="0" fontId="9" fillId="0" borderId="18" xfId="0" applyFont="1" applyBorder="1" applyAlignment="1" applyProtection="1">
      <alignment horizontal="center"/>
      <protection locked="0"/>
    </xf>
    <xf numFmtId="0" fontId="10" fillId="0" borderId="19" xfId="0" applyFont="1" applyBorder="1" applyProtection="1">
      <protection locked="0"/>
    </xf>
    <xf numFmtId="0" fontId="9" fillId="0" borderId="20" xfId="0" applyFont="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21" xfId="0" applyFont="1" applyBorder="1" applyAlignment="1" applyProtection="1">
      <alignment horizontal="left" indent="1"/>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left" indent="1"/>
      <protection locked="0"/>
    </xf>
    <xf numFmtId="0" fontId="12" fillId="0" borderId="21" xfId="0" applyFont="1" applyBorder="1" applyAlignment="1" applyProtection="1">
      <alignment horizontal="center"/>
      <protection locked="0"/>
    </xf>
    <xf numFmtId="10" fontId="13" fillId="3" borderId="0" xfId="2" applyNumberFormat="1" applyFont="1" applyFill="1" applyAlignment="1">
      <alignment horizontal="right" vertical="center"/>
    </xf>
    <xf numFmtId="0" fontId="9" fillId="3" borderId="0" xfId="2" applyFont="1" applyFill="1" applyAlignment="1">
      <alignment horizontal="left" vertical="center"/>
    </xf>
    <xf numFmtId="0" fontId="10" fillId="0" borderId="0" xfId="0" applyFont="1"/>
    <xf numFmtId="0" fontId="5" fillId="0" borderId="0" xfId="0" applyFont="1"/>
    <xf numFmtId="0" fontId="14" fillId="0" borderId="20" xfId="1" applyFont="1" applyBorder="1" applyAlignment="1" applyProtection="1">
      <alignment horizontal="center"/>
      <protection locked="0"/>
    </xf>
    <xf numFmtId="0" fontId="6" fillId="0" borderId="0" xfId="0" applyFont="1" applyAlignment="1">
      <alignment horizontal="left" indent="2"/>
    </xf>
    <xf numFmtId="0" fontId="6" fillId="0" borderId="0" xfId="0" applyFont="1" applyAlignment="1">
      <alignment horizontal="left" indent="3"/>
    </xf>
    <xf numFmtId="0" fontId="6" fillId="0" borderId="0" xfId="0" applyFont="1" applyAlignment="1">
      <alignment horizontal="left" indent="4"/>
    </xf>
    <xf numFmtId="0" fontId="18" fillId="0" borderId="0" xfId="1" applyFont="1"/>
    <xf numFmtId="0" fontId="8" fillId="0" borderId="0" xfId="0" applyFont="1" applyAlignment="1">
      <alignment horizontal="justify" vertical="center"/>
    </xf>
    <xf numFmtId="0" fontId="19" fillId="0" borderId="0" xfId="0" applyFont="1" applyAlignment="1">
      <alignment vertical="center"/>
    </xf>
    <xf numFmtId="4" fontId="0" fillId="0" borderId="2" xfId="0" applyNumberFormat="1" applyBorder="1" applyAlignment="1" applyProtection="1">
      <alignment horizontal="right" vertical="top"/>
      <protection locked="0"/>
    </xf>
    <xf numFmtId="4" fontId="21" fillId="5" borderId="2" xfId="6" applyNumberFormat="1" applyFont="1" applyFill="1" applyBorder="1" applyAlignment="1" applyProtection="1">
      <alignment vertical="center"/>
      <protection locked="0"/>
    </xf>
    <xf numFmtId="4" fontId="22" fillId="5" borderId="2" xfId="6" applyNumberFormat="1" applyFont="1" applyFill="1" applyBorder="1" applyAlignment="1" applyProtection="1">
      <alignment vertical="center"/>
      <protection locked="0"/>
    </xf>
    <xf numFmtId="4" fontId="0" fillId="5" borderId="2" xfId="6" applyNumberFormat="1" applyFont="1" applyFill="1" applyBorder="1" applyAlignment="1" applyProtection="1">
      <alignment vertical="center"/>
      <protection locked="0"/>
    </xf>
    <xf numFmtId="0" fontId="23" fillId="0" borderId="0" xfId="0" applyFont="1" applyAlignment="1">
      <alignment vertical="center"/>
    </xf>
    <xf numFmtId="0" fontId="24" fillId="0" borderId="0" xfId="0" applyFont="1" applyAlignment="1">
      <alignment horizontal="justify" vertical="center"/>
    </xf>
    <xf numFmtId="0" fontId="19" fillId="0" borderId="0" xfId="0" applyFont="1" applyAlignment="1">
      <alignment horizontal="center" vertical="center" wrapText="1"/>
    </xf>
    <xf numFmtId="0" fontId="23" fillId="0" borderId="0" xfId="0" applyFont="1" applyAlignment="1">
      <alignment horizontal="center" vertical="center"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xf>
    <xf numFmtId="4" fontId="5" fillId="2" borderId="3" xfId="0" applyNumberFormat="1"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4" fontId="6" fillId="0" borderId="0" xfId="0" applyNumberFormat="1" applyFont="1"/>
    <xf numFmtId="0" fontId="19" fillId="0" borderId="0" xfId="0" applyFont="1" applyAlignment="1">
      <alignment horizontal="justify" vertical="center" wrapText="1"/>
    </xf>
    <xf numFmtId="8" fontId="19" fillId="0" borderId="0" xfId="0" applyNumberFormat="1" applyFont="1" applyAlignment="1">
      <alignment horizontal="justify" vertical="center" wrapText="1"/>
    </xf>
    <xf numFmtId="0" fontId="19" fillId="0" borderId="0" xfId="0" applyFont="1" applyAlignment="1">
      <alignment horizontal="justify" vertical="center"/>
    </xf>
    <xf numFmtId="0" fontId="13" fillId="2" borderId="0" xfId="0" applyFont="1" applyFill="1" applyAlignment="1">
      <alignment horizontal="center" vertical="center" wrapText="1"/>
    </xf>
    <xf numFmtId="0" fontId="13" fillId="0" borderId="0" xfId="0" applyFont="1" applyAlignment="1">
      <alignment vertical="center" wrapText="1"/>
    </xf>
    <xf numFmtId="4" fontId="13" fillId="0" borderId="0" xfId="0" applyNumberFormat="1" applyFont="1" applyAlignment="1">
      <alignment horizontal="right" vertical="center" wrapText="1"/>
    </xf>
    <xf numFmtId="0" fontId="15" fillId="0" borderId="0" xfId="0" applyFont="1" applyAlignment="1">
      <alignment horizontal="left" vertical="center" wrapText="1" indent="1"/>
    </xf>
    <xf numFmtId="4" fontId="6" fillId="0" borderId="0" xfId="0" applyNumberFormat="1" applyFont="1" applyAlignment="1">
      <alignment vertical="center" wrapText="1"/>
    </xf>
    <xf numFmtId="4" fontId="15" fillId="0" borderId="0" xfId="0" applyNumberFormat="1" applyFont="1" applyAlignment="1">
      <alignment vertical="center" wrapText="1"/>
    </xf>
    <xf numFmtId="0" fontId="13" fillId="0" borderId="0" xfId="0" applyFont="1" applyAlignment="1">
      <alignment horizontal="right" vertical="center" wrapText="1"/>
    </xf>
    <xf numFmtId="0" fontId="15" fillId="0" borderId="0" xfId="0" applyFont="1" applyAlignment="1">
      <alignment horizontal="center" vertical="center"/>
    </xf>
    <xf numFmtId="0" fontId="15" fillId="0" borderId="0" xfId="0" applyFont="1" applyAlignment="1">
      <alignment vertical="center"/>
    </xf>
    <xf numFmtId="0" fontId="13" fillId="2" borderId="21"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3" xfId="0" applyFont="1" applyFill="1" applyBorder="1" applyAlignment="1">
      <alignment horizontal="center" vertical="center" wrapText="1"/>
    </xf>
    <xf numFmtId="4" fontId="6" fillId="0" borderId="2" xfId="0" quotePrefix="1" applyNumberFormat="1" applyFont="1" applyBorder="1" applyAlignment="1" applyProtection="1">
      <alignment horizontal="right" vertical="top"/>
      <protection locked="0"/>
    </xf>
    <xf numFmtId="0" fontId="5" fillId="0" borderId="0" xfId="0" applyFont="1" applyAlignment="1">
      <alignment horizontal="right" indent="1"/>
    </xf>
    <xf numFmtId="0" fontId="6" fillId="0" borderId="0" xfId="0" applyFont="1" applyAlignment="1">
      <alignment horizontal="right"/>
    </xf>
    <xf numFmtId="164" fontId="1" fillId="5" borderId="2" xfId="6" applyNumberFormat="1" applyFont="1" applyFill="1" applyBorder="1" applyAlignment="1" applyProtection="1">
      <alignment vertical="center"/>
      <protection locked="0"/>
    </xf>
    <xf numFmtId="0" fontId="9" fillId="3" borderId="13" xfId="2" applyFont="1" applyFill="1" applyBorder="1" applyAlignment="1">
      <alignment horizontal="center" vertical="center"/>
    </xf>
    <xf numFmtId="0" fontId="9" fillId="3" borderId="14" xfId="2"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13" fillId="3" borderId="0" xfId="2" applyFont="1" applyFill="1" applyAlignment="1">
      <alignment horizontal="center" vertical="center"/>
    </xf>
    <xf numFmtId="0" fontId="19" fillId="0" borderId="0" xfId="0" applyFont="1" applyAlignment="1">
      <alignment horizontal="center" vertical="center" wrapText="1"/>
    </xf>
    <xf numFmtId="0" fontId="23" fillId="0" borderId="0" xfId="0" applyFont="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4" fontId="19" fillId="0" borderId="0" xfId="0" applyNumberFormat="1" applyFont="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0" xfId="0" applyFont="1" applyFill="1" applyAlignment="1">
      <alignment horizontal="center"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0" xfId="0" applyFont="1" applyFill="1" applyAlignment="1">
      <alignment horizontal="center" vertical="center" wrapText="1"/>
    </xf>
    <xf numFmtId="0" fontId="13" fillId="2" borderId="27" xfId="0" applyFont="1" applyFill="1" applyBorder="1" applyAlignment="1">
      <alignment horizontal="center" vertical="center" wrapText="1"/>
    </xf>
    <xf numFmtId="0" fontId="20" fillId="0" borderId="0" xfId="0" applyFont="1" applyAlignment="1">
      <alignment horizontal="center" vertical="center"/>
    </xf>
    <xf numFmtId="0" fontId="26" fillId="0" borderId="0" xfId="0" applyFont="1" applyAlignment="1">
      <alignment horizontal="left" vertical="center"/>
    </xf>
  </cellXfs>
  <cellStyles count="13">
    <cellStyle name="Hipervínculo" xfId="1" builtinId="8"/>
    <cellStyle name="Millares 2" xfId="10" xr:uid="{00000000-0005-0000-0000-000001000000}"/>
    <cellStyle name="Millares 3" xfId="6" xr:uid="{00000000-0005-0000-0000-000002000000}"/>
    <cellStyle name="Millares 4" xfId="12" xr:uid="{00000000-0005-0000-0000-000003000000}"/>
    <cellStyle name="Normal" xfId="0" builtinId="0"/>
    <cellStyle name="Normal 2" xfId="3" xr:uid="{00000000-0005-0000-0000-000005000000}"/>
    <cellStyle name="Normal 2 2" xfId="4" xr:uid="{00000000-0005-0000-0000-000006000000}"/>
    <cellStyle name="Normal 2 3" xfId="9" xr:uid="{00000000-0005-0000-0000-000007000000}"/>
    <cellStyle name="Normal 3" xfId="2" xr:uid="{00000000-0005-0000-0000-000008000000}"/>
    <cellStyle name="Normal 3 2" xfId="8" xr:uid="{00000000-0005-0000-0000-000009000000}"/>
    <cellStyle name="Normal 3 3" xfId="5" xr:uid="{00000000-0005-0000-0000-00000A000000}"/>
    <cellStyle name="Normal 4" xfId="7" xr:uid="{00000000-0005-0000-0000-00000B000000}"/>
    <cellStyle name="Normal 5"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28575</xdr:rowOff>
    </xdr:from>
    <xdr:to>
      <xdr:col>5</xdr:col>
      <xdr:colOff>896497</xdr:colOff>
      <xdr:row>25</xdr:row>
      <xdr:rowOff>38400</xdr:rowOff>
    </xdr:to>
    <xdr:pic>
      <xdr:nvPicPr>
        <xdr:cNvPr id="2" name="Imagen 1">
          <a:extLst>
            <a:ext uri="{FF2B5EF4-FFF2-40B4-BE49-F238E27FC236}">
              <a16:creationId xmlns:a16="http://schemas.microsoft.com/office/drawing/2014/main" id="{DEB7EC2A-BCD2-47CC-BB84-C93B56244EB3}"/>
            </a:ext>
          </a:extLst>
        </xdr:cNvPr>
        <xdr:cNvPicPr>
          <a:picLocks noChangeAspect="1"/>
        </xdr:cNvPicPr>
      </xdr:nvPicPr>
      <xdr:blipFill>
        <a:blip xmlns:r="http://schemas.openxmlformats.org/officeDocument/2006/relationships" r:embed="rId1"/>
        <a:stretch>
          <a:fillRect/>
        </a:stretch>
      </xdr:blipFill>
      <xdr:spPr>
        <a:xfrm>
          <a:off x="152400" y="1476375"/>
          <a:ext cx="8221222" cy="21529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D24"/>
  <sheetViews>
    <sheetView tabSelected="1" workbookViewId="0">
      <selection activeCell="B30" sqref="B30"/>
    </sheetView>
  </sheetViews>
  <sheetFormatPr baseColWidth="10" defaultColWidth="12" defaultRowHeight="11.25" x14ac:dyDescent="0.2"/>
  <cols>
    <col min="1" max="1" width="17.33203125" style="1" customWidth="1"/>
    <col min="2" max="2" width="86.1640625" style="1" bestFit="1" customWidth="1"/>
    <col min="3" max="16384" width="12" style="1"/>
  </cols>
  <sheetData>
    <row r="1" spans="1:4" x14ac:dyDescent="0.2">
      <c r="A1" s="18" t="s">
        <v>126</v>
      </c>
      <c r="B1" s="19"/>
      <c r="C1" s="20" t="s">
        <v>0</v>
      </c>
      <c r="D1" s="21">
        <v>2025</v>
      </c>
    </row>
    <row r="2" spans="1:4" x14ac:dyDescent="0.2">
      <c r="A2" s="22" t="s">
        <v>1</v>
      </c>
      <c r="B2" s="23"/>
      <c r="C2" s="24" t="s">
        <v>2</v>
      </c>
      <c r="D2" s="25" t="s">
        <v>3</v>
      </c>
    </row>
    <row r="3" spans="1:4" x14ac:dyDescent="0.2">
      <c r="A3" s="22" t="s">
        <v>133</v>
      </c>
      <c r="B3" s="23"/>
      <c r="C3" s="24" t="s">
        <v>4</v>
      </c>
      <c r="D3" s="26">
        <v>4</v>
      </c>
    </row>
    <row r="4" spans="1:4" x14ac:dyDescent="0.2">
      <c r="A4" s="83" t="s">
        <v>5</v>
      </c>
      <c r="B4" s="84"/>
      <c r="C4" s="27"/>
      <c r="D4" s="28"/>
    </row>
    <row r="5" spans="1:4" x14ac:dyDescent="0.2">
      <c r="A5" s="29" t="s">
        <v>6</v>
      </c>
      <c r="B5" s="30" t="s">
        <v>7</v>
      </c>
    </row>
    <row r="6" spans="1:4" x14ac:dyDescent="0.2">
      <c r="A6" s="31"/>
      <c r="B6" s="32"/>
    </row>
    <row r="7" spans="1:4" x14ac:dyDescent="0.2">
      <c r="A7" s="33"/>
      <c r="B7" s="38" t="s">
        <v>8</v>
      </c>
    </row>
    <row r="8" spans="1:4" x14ac:dyDescent="0.2">
      <c r="A8" s="33"/>
      <c r="B8" s="34"/>
    </row>
    <row r="9" spans="1:4" x14ac:dyDescent="0.2">
      <c r="A9" s="43" t="s">
        <v>9</v>
      </c>
      <c r="B9" s="35" t="s">
        <v>10</v>
      </c>
    </row>
    <row r="10" spans="1:4" x14ac:dyDescent="0.2">
      <c r="A10" s="43" t="s">
        <v>11</v>
      </c>
      <c r="B10" s="35" t="s">
        <v>12</v>
      </c>
    </row>
    <row r="11" spans="1:4" x14ac:dyDescent="0.2">
      <c r="A11" s="43" t="s">
        <v>13</v>
      </c>
      <c r="B11" s="35" t="s">
        <v>14</v>
      </c>
    </row>
    <row r="12" spans="1:4" x14ac:dyDescent="0.2">
      <c r="A12" s="43" t="s">
        <v>15</v>
      </c>
      <c r="B12" s="35" t="s">
        <v>16</v>
      </c>
    </row>
    <row r="13" spans="1:4" x14ac:dyDescent="0.2">
      <c r="A13" s="43" t="s">
        <v>17</v>
      </c>
      <c r="B13" s="35" t="s">
        <v>18</v>
      </c>
    </row>
    <row r="14" spans="1:4" x14ac:dyDescent="0.2">
      <c r="A14" s="43" t="s">
        <v>19</v>
      </c>
      <c r="B14" s="35" t="s">
        <v>20</v>
      </c>
    </row>
    <row r="15" spans="1:4" ht="12" thickBot="1" x14ac:dyDescent="0.25">
      <c r="A15" s="36"/>
      <c r="B15" s="37"/>
    </row>
    <row r="20" spans="2:2" x14ac:dyDescent="0.2">
      <c r="B20" s="42"/>
    </row>
    <row r="23" spans="2:2" x14ac:dyDescent="0.2">
      <c r="B23" s="80"/>
    </row>
    <row r="24" spans="2:2" x14ac:dyDescent="0.2">
      <c r="B24" s="81"/>
    </row>
  </sheetData>
  <mergeCells count="1">
    <mergeCell ref="A4:B4"/>
  </mergeCells>
  <phoneticPr fontId="11" type="noConversion"/>
  <dataValidations count="3">
    <dataValidation type="list" allowBlank="1" showInputMessage="1" showErrorMessage="1" prompt="Escoger el corte de la información, ya se trimestral (1 al 4) o anual (Cuenta Pública)." sqref="D3" xr:uid="{00000000-0002-0000-0000-000000000000}">
      <formula1>"1, 2, 3, 4, Cuenta Pública"</formula1>
    </dataValidation>
    <dataValidation type="list" allowBlank="1" showInputMessage="1" showErrorMessage="1" prompt="Escoger el tipo de periodicidad, de acuerdo con su presentación ya sea trimestral en la cuenta pública (Anual)." sqref="D2" xr:uid="{00000000-0002-0000-0000-000001000000}">
      <formula1>"Trimestral, Anual"</formula1>
    </dataValidation>
    <dataValidation type="list" allowBlank="1" showInputMessage="1" showErrorMessage="1" prompt="Escoger el corte de la información, ya se trimestral (1 al 4) o anual (4)." sqref="D4" xr:uid="{00000000-0002-0000-0000-000002000000}">
      <formula1>"1, 2, 3, 4"</formula1>
    </dataValidation>
  </dataValidations>
  <hyperlinks>
    <hyperlink ref="A9" location="'NDF-01'!C5" display="NDF-01" xr:uid="{00000000-0004-0000-0000-000000000000}"/>
    <hyperlink ref="A10" location="'NDF-02'!B5" display="NDF-02" xr:uid="{00000000-0004-0000-0000-000001000000}"/>
    <hyperlink ref="A14" location="'NDF-06'!C5" display="NDF-06" xr:uid="{00000000-0004-0000-0000-000002000000}"/>
    <hyperlink ref="A13" location="'NDF-05'!C5" display="NDF-05" xr:uid="{00000000-0004-0000-0000-000003000000}"/>
    <hyperlink ref="A12" location="'NDF-04'!C5" display="NDF-04" xr:uid="{00000000-0004-0000-0000-000004000000}"/>
    <hyperlink ref="A11" location="'NDF-03'!C5" display="NDF-03" xr:uid="{00000000-0004-0000-0000-000005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
  <sheetViews>
    <sheetView showGridLines="0" zoomScaleNormal="100" workbookViewId="0">
      <selection activeCell="B22" sqref="B22:C22"/>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31 de Diciembre de 2025</v>
      </c>
      <c r="C3" s="87"/>
      <c r="D3" s="87"/>
      <c r="E3" s="39" t="s">
        <v>4</v>
      </c>
      <c r="F3" s="40">
        <f>'Notas de Disciplina Financiera'!D3</f>
        <v>4</v>
      </c>
    </row>
    <row r="5" spans="1:6" x14ac:dyDescent="0.2">
      <c r="B5" s="42"/>
      <c r="C5" s="42" t="s">
        <v>10</v>
      </c>
    </row>
    <row r="7" spans="1:6" x14ac:dyDescent="0.2">
      <c r="B7" s="1" t="s">
        <v>21</v>
      </c>
    </row>
    <row r="8" spans="1:6" x14ac:dyDescent="0.2">
      <c r="B8" s="44" t="s">
        <v>22</v>
      </c>
    </row>
    <row r="9" spans="1:6" x14ac:dyDescent="0.2">
      <c r="A9" s="41"/>
    </row>
    <row r="16" spans="1:6" x14ac:dyDescent="0.2">
      <c r="C16" s="47" t="s">
        <v>23</v>
      </c>
    </row>
    <row r="17" spans="1:7" ht="180" x14ac:dyDescent="0.2">
      <c r="C17" s="48" t="s">
        <v>130</v>
      </c>
    </row>
    <row r="18" spans="1:7" ht="45" x14ac:dyDescent="0.2">
      <c r="C18" s="48" t="s">
        <v>124</v>
      </c>
    </row>
    <row r="19" spans="1:7" ht="15" x14ac:dyDescent="0.2">
      <c r="C19" s="49"/>
    </row>
    <row r="20" spans="1:7" ht="15" x14ac:dyDescent="0.2">
      <c r="A20" s="49" t="s">
        <v>125</v>
      </c>
      <c r="B20" s="49"/>
    </row>
    <row r="22" spans="1:7" ht="15" x14ac:dyDescent="0.2">
      <c r="B22" s="88"/>
      <c r="C22" s="88"/>
      <c r="D22" s="88"/>
      <c r="E22" s="88"/>
      <c r="F22" s="88"/>
      <c r="G22" s="88"/>
    </row>
    <row r="23" spans="1:7" ht="15" x14ac:dyDescent="0.2">
      <c r="B23" s="89"/>
      <c r="C23" s="89"/>
      <c r="D23" s="89"/>
      <c r="E23" s="89"/>
      <c r="F23" s="89"/>
      <c r="G23" s="89"/>
    </row>
    <row r="24" spans="1:7" x14ac:dyDescent="0.2">
      <c r="C24" s="42"/>
      <c r="D24" s="85"/>
      <c r="E24" s="85"/>
      <c r="F24" s="85"/>
    </row>
    <row r="25" spans="1:7" x14ac:dyDescent="0.2">
      <c r="D25" s="86"/>
      <c r="E25" s="86"/>
      <c r="F25" s="86"/>
    </row>
    <row r="28" spans="1:7" ht="12" x14ac:dyDescent="0.2">
      <c r="C28"/>
    </row>
  </sheetData>
  <mergeCells count="9">
    <mergeCell ref="D24:F24"/>
    <mergeCell ref="D25:F25"/>
    <mergeCell ref="B1:D1"/>
    <mergeCell ref="B2:D2"/>
    <mergeCell ref="B3:D3"/>
    <mergeCell ref="D22:G22"/>
    <mergeCell ref="D23:G23"/>
    <mergeCell ref="B22:C22"/>
    <mergeCell ref="B23:C23"/>
  </mergeCells>
  <hyperlinks>
    <hyperlink ref="C16" location="'NDF-01 (I)'!B63" display="Favor de ver el instructivo de esta nota (NDF-01):" xr:uid="{00000000-0004-0000-0100-000000000000}"/>
  </hyperlinks>
  <pageMargins left="0.70866141732283472" right="0.70866141732283472" top="0.74803149606299213" bottom="0.74803149606299213" header="0.31496062992125984" footer="0.31496062992125984"/>
  <pageSetup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9"/>
  <sheetViews>
    <sheetView showGridLines="0" zoomScaleNormal="100" workbookViewId="0">
      <selection activeCell="B12" sqref="B12"/>
    </sheetView>
  </sheetViews>
  <sheetFormatPr baseColWidth="10" defaultColWidth="12" defaultRowHeight="11.25" x14ac:dyDescent="0.2"/>
  <cols>
    <col min="1" max="1" width="2.6640625" style="1" customWidth="1"/>
    <col min="2" max="2" width="83.33203125" style="1" customWidth="1"/>
    <col min="3" max="3" width="18" style="1" bestFit="1" customWidth="1"/>
    <col min="4" max="4" width="16.6640625" style="1" customWidth="1"/>
    <col min="5" max="5" width="17" style="1" customWidth="1"/>
    <col min="6" max="6" width="15" style="1" customWidth="1"/>
    <col min="7" max="7" width="14.6640625" style="1" customWidth="1"/>
    <col min="8" max="8" width="13.83203125" style="1" customWidth="1"/>
    <col min="9" max="9" width="18" style="1" bestFit="1" customWidth="1"/>
    <col min="10" max="10" width="13.6640625" style="1" bestFit="1" customWidth="1"/>
    <col min="11" max="16384" width="12" style="1"/>
  </cols>
  <sheetData>
    <row r="1" spans="1:10" x14ac:dyDescent="0.2">
      <c r="B1" s="87" t="str">
        <f>'Notas de Disciplina Financiera'!A1</f>
        <v>Municipio de San Felipe</v>
      </c>
      <c r="C1" s="87"/>
      <c r="D1" s="87"/>
      <c r="E1" s="39" t="s">
        <v>0</v>
      </c>
      <c r="F1" s="40">
        <f>'Notas de Disciplina Financiera'!D1</f>
        <v>2025</v>
      </c>
    </row>
    <row r="2" spans="1:10" x14ac:dyDescent="0.2">
      <c r="B2" s="87" t="s">
        <v>1</v>
      </c>
      <c r="C2" s="87"/>
      <c r="D2" s="87"/>
      <c r="E2" s="39" t="s">
        <v>2</v>
      </c>
      <c r="F2" s="40" t="str">
        <f>'Notas de Disciplina Financiera'!D2</f>
        <v>Trimestral</v>
      </c>
    </row>
    <row r="3" spans="1:10" x14ac:dyDescent="0.2">
      <c r="B3" s="87" t="str">
        <f>'Notas de Disciplina Financiera'!A3</f>
        <v>Correspondiente del 1 de Enero al 31 de Diciembre de 2025</v>
      </c>
      <c r="C3" s="87"/>
      <c r="D3" s="87"/>
      <c r="E3" s="39" t="s">
        <v>4</v>
      </c>
      <c r="F3" s="40">
        <f>'Notas de Disciplina Financiera'!D3</f>
        <v>4</v>
      </c>
    </row>
    <row r="5" spans="1:10" x14ac:dyDescent="0.2">
      <c r="B5" s="42" t="s">
        <v>24</v>
      </c>
    </row>
    <row r="6" spans="1:10" x14ac:dyDescent="0.2">
      <c r="B6" s="90" t="str">
        <f>B1</f>
        <v>Municipio de San Felipe</v>
      </c>
      <c r="C6" s="90"/>
      <c r="D6" s="90"/>
      <c r="E6" s="90"/>
      <c r="F6" s="90"/>
      <c r="G6" s="90"/>
      <c r="H6" s="90"/>
      <c r="I6" s="90"/>
    </row>
    <row r="7" spans="1:10" x14ac:dyDescent="0.2">
      <c r="B7" s="91" t="s">
        <v>25</v>
      </c>
      <c r="C7" s="91"/>
      <c r="D7" s="91"/>
      <c r="E7" s="91"/>
      <c r="F7" s="91"/>
      <c r="G7" s="91"/>
      <c r="H7" s="91"/>
      <c r="I7" s="91"/>
    </row>
    <row r="8" spans="1:10" x14ac:dyDescent="0.2">
      <c r="B8" s="91" t="s">
        <v>26</v>
      </c>
      <c r="C8" s="91"/>
      <c r="D8" s="91"/>
      <c r="E8" s="91"/>
      <c r="F8" s="91"/>
      <c r="G8" s="91"/>
      <c r="H8" s="91"/>
      <c r="I8" s="91"/>
    </row>
    <row r="9" spans="1:10" x14ac:dyDescent="0.2">
      <c r="B9" s="91" t="str">
        <f>B3</f>
        <v>Correspondiente del 1 de Enero al 31 de Diciembre de 2025</v>
      </c>
      <c r="C9" s="91"/>
      <c r="D9" s="91"/>
      <c r="E9" s="91"/>
      <c r="F9" s="91"/>
      <c r="G9" s="91"/>
      <c r="H9" s="91"/>
      <c r="I9" s="91"/>
    </row>
    <row r="10" spans="1:10" x14ac:dyDescent="0.2">
      <c r="B10" s="93" t="s">
        <v>27</v>
      </c>
      <c r="C10" s="93"/>
      <c r="D10" s="93"/>
      <c r="E10" s="93"/>
      <c r="F10" s="93"/>
      <c r="G10" s="93"/>
      <c r="H10" s="93"/>
      <c r="I10" s="93"/>
    </row>
    <row r="11" spans="1:10" x14ac:dyDescent="0.2">
      <c r="B11" s="8"/>
      <c r="C11" s="8"/>
      <c r="D11" s="94" t="s">
        <v>28</v>
      </c>
      <c r="E11" s="95"/>
      <c r="F11" s="95"/>
      <c r="G11" s="95"/>
      <c r="H11" s="96"/>
      <c r="I11" s="8"/>
    </row>
    <row r="12" spans="1:10" ht="56.25" customHeight="1" x14ac:dyDescent="0.2">
      <c r="B12" s="7" t="s">
        <v>29</v>
      </c>
      <c r="C12" s="61" t="s">
        <v>30</v>
      </c>
      <c r="D12" s="62" t="s">
        <v>31</v>
      </c>
      <c r="E12" s="62" t="s">
        <v>32</v>
      </c>
      <c r="F12" s="62" t="s">
        <v>33</v>
      </c>
      <c r="G12" s="62" t="s">
        <v>34</v>
      </c>
      <c r="H12" s="62" t="s">
        <v>35</v>
      </c>
      <c r="I12" s="61" t="s">
        <v>36</v>
      </c>
    </row>
    <row r="13" spans="1:10" x14ac:dyDescent="0.2">
      <c r="A13" s="41"/>
      <c r="B13" s="12" t="s">
        <v>37</v>
      </c>
      <c r="C13" s="2">
        <f t="shared" ref="C13:H13" si="0">SUM(C14+C22+C32+C42+C52+C62+C66+C74+C78)</f>
        <v>231413687</v>
      </c>
      <c r="D13" s="2">
        <f t="shared" ref="D13:E13" si="1">SUM(D14+D22+D32+D42+D52+D62+D66+D74+D78)</f>
        <v>77323141.479999989</v>
      </c>
      <c r="E13" s="2">
        <f t="shared" si="1"/>
        <v>19875073.759999998</v>
      </c>
      <c r="F13" s="2">
        <f t="shared" si="0"/>
        <v>0</v>
      </c>
      <c r="G13" s="2">
        <f t="shared" si="0"/>
        <v>0</v>
      </c>
      <c r="H13" s="2">
        <f t="shared" si="0"/>
        <v>0</v>
      </c>
      <c r="I13" s="2">
        <f>SUM(C13+D13-E13)</f>
        <v>288861754.72000003</v>
      </c>
    </row>
    <row r="14" spans="1:10" x14ac:dyDescent="0.2">
      <c r="B14" s="16" t="s">
        <v>38</v>
      </c>
      <c r="C14" s="2">
        <f t="shared" ref="C14:H14" si="2">SUM(C15:C21)</f>
        <v>144232311.97</v>
      </c>
      <c r="D14" s="2">
        <f t="shared" si="2"/>
        <v>2826406.62</v>
      </c>
      <c r="E14" s="2">
        <f t="shared" si="2"/>
        <v>1826406.62</v>
      </c>
      <c r="F14" s="2">
        <f t="shared" si="2"/>
        <v>0</v>
      </c>
      <c r="G14" s="2">
        <f t="shared" si="2"/>
        <v>0</v>
      </c>
      <c r="H14" s="2">
        <f t="shared" si="2"/>
        <v>0</v>
      </c>
      <c r="I14" s="2">
        <f>SUM(C14+D14-E14)</f>
        <v>145232311.97</v>
      </c>
    </row>
    <row r="15" spans="1:10" x14ac:dyDescent="0.2">
      <c r="B15" s="15" t="s">
        <v>39</v>
      </c>
      <c r="C15" s="52">
        <v>90232431.359999999</v>
      </c>
      <c r="D15" s="52">
        <v>0</v>
      </c>
      <c r="E15" s="52">
        <v>1724275.74</v>
      </c>
      <c r="F15" s="3">
        <v>0</v>
      </c>
      <c r="G15" s="3">
        <v>0</v>
      </c>
      <c r="H15" s="3">
        <v>0</v>
      </c>
      <c r="I15" s="3">
        <f>SUM(C15+D15-E15)</f>
        <v>88508155.620000005</v>
      </c>
    </row>
    <row r="16" spans="1:10" x14ac:dyDescent="0.2">
      <c r="B16" s="15" t="s">
        <v>40</v>
      </c>
      <c r="C16" s="52">
        <v>0</v>
      </c>
      <c r="D16" s="52">
        <v>0</v>
      </c>
      <c r="E16" s="52">
        <v>0</v>
      </c>
      <c r="F16" s="3">
        <v>0</v>
      </c>
      <c r="G16" s="3">
        <v>0</v>
      </c>
      <c r="H16" s="3">
        <v>0</v>
      </c>
      <c r="I16" s="3">
        <f t="shared" ref="I16:I21" si="3">SUM(C16+D16-E16)</f>
        <v>0</v>
      </c>
      <c r="J16" s="63"/>
    </row>
    <row r="17" spans="2:9" x14ac:dyDescent="0.2">
      <c r="B17" s="15" t="s">
        <v>41</v>
      </c>
      <c r="C17" s="52">
        <v>10042566.15</v>
      </c>
      <c r="D17" s="52">
        <v>410646.42</v>
      </c>
      <c r="E17" s="52">
        <v>0</v>
      </c>
      <c r="F17" s="3">
        <v>0</v>
      </c>
      <c r="G17" s="3">
        <v>0</v>
      </c>
      <c r="H17" s="3">
        <v>0</v>
      </c>
      <c r="I17" s="3">
        <f t="shared" si="3"/>
        <v>10453212.57</v>
      </c>
    </row>
    <row r="18" spans="2:9" x14ac:dyDescent="0.2">
      <c r="B18" s="15" t="s">
        <v>42</v>
      </c>
      <c r="C18" s="52">
        <v>26038641.27</v>
      </c>
      <c r="D18" s="52">
        <v>1000000</v>
      </c>
      <c r="E18" s="52">
        <v>0</v>
      </c>
      <c r="F18" s="3">
        <v>0</v>
      </c>
      <c r="G18" s="3">
        <v>0</v>
      </c>
      <c r="H18" s="3">
        <v>0</v>
      </c>
      <c r="I18" s="3">
        <f t="shared" si="3"/>
        <v>27038641.27</v>
      </c>
    </row>
    <row r="19" spans="2:9" x14ac:dyDescent="0.2">
      <c r="B19" s="15" t="s">
        <v>43</v>
      </c>
      <c r="C19" s="52">
        <v>14490455.59</v>
      </c>
      <c r="D19" s="52">
        <v>1415760.2</v>
      </c>
      <c r="E19" s="52">
        <v>0</v>
      </c>
      <c r="F19" s="3">
        <v>0</v>
      </c>
      <c r="G19" s="3">
        <v>0</v>
      </c>
      <c r="H19" s="3">
        <v>0</v>
      </c>
      <c r="I19" s="3">
        <f t="shared" si="3"/>
        <v>15906215.789999999</v>
      </c>
    </row>
    <row r="20" spans="2:9" x14ac:dyDescent="0.2">
      <c r="B20" s="15" t="s">
        <v>44</v>
      </c>
      <c r="C20" s="52">
        <v>0</v>
      </c>
      <c r="D20" s="3">
        <v>0</v>
      </c>
      <c r="E20" s="52">
        <v>0</v>
      </c>
      <c r="F20" s="3">
        <v>0</v>
      </c>
      <c r="G20" s="3">
        <v>0</v>
      </c>
      <c r="H20" s="3">
        <v>0</v>
      </c>
      <c r="I20" s="3">
        <f t="shared" si="3"/>
        <v>0</v>
      </c>
    </row>
    <row r="21" spans="2:9" x14ac:dyDescent="0.2">
      <c r="B21" s="15" t="s">
        <v>45</v>
      </c>
      <c r="C21" s="52">
        <v>3428217.6</v>
      </c>
      <c r="D21" s="3">
        <v>0</v>
      </c>
      <c r="E21" s="52">
        <v>102130.88</v>
      </c>
      <c r="F21" s="3">
        <v>0</v>
      </c>
      <c r="G21" s="3">
        <v>0</v>
      </c>
      <c r="H21" s="3">
        <v>0</v>
      </c>
      <c r="I21" s="3">
        <f t="shared" si="3"/>
        <v>3326086.72</v>
      </c>
    </row>
    <row r="22" spans="2:9" x14ac:dyDescent="0.2">
      <c r="B22" s="16" t="s">
        <v>46</v>
      </c>
      <c r="C22" s="2">
        <f t="shared" ref="C22:E22" si="4">SUM(C23:C31)</f>
        <v>5272746.6800000006</v>
      </c>
      <c r="D22" s="2">
        <f t="shared" si="4"/>
        <v>1743591.7799999998</v>
      </c>
      <c r="E22" s="2">
        <f t="shared" si="4"/>
        <v>0</v>
      </c>
      <c r="F22" s="2">
        <v>0</v>
      </c>
      <c r="G22" s="2">
        <v>0</v>
      </c>
      <c r="H22" s="2">
        <v>0</v>
      </c>
      <c r="I22" s="2">
        <f>C22+D22-E22</f>
        <v>7016338.4600000009</v>
      </c>
    </row>
    <row r="23" spans="2:9" x14ac:dyDescent="0.2">
      <c r="B23" s="15" t="s">
        <v>47</v>
      </c>
      <c r="C23" s="52">
        <v>1772474.82</v>
      </c>
      <c r="D23" s="3">
        <v>164909.91</v>
      </c>
      <c r="E23" s="52">
        <v>0</v>
      </c>
      <c r="F23" s="3">
        <v>0</v>
      </c>
      <c r="G23" s="3">
        <v>0</v>
      </c>
      <c r="H23" s="3">
        <v>0</v>
      </c>
      <c r="I23" s="3">
        <f t="shared" ref="I23:I50" si="5">SUM(C23+D23-E23)</f>
        <v>1937384.73</v>
      </c>
    </row>
    <row r="24" spans="2:9" x14ac:dyDescent="0.2">
      <c r="B24" s="15" t="s">
        <v>48</v>
      </c>
      <c r="C24" s="52">
        <v>366408.88</v>
      </c>
      <c r="D24" s="3">
        <v>22000</v>
      </c>
      <c r="E24" s="52">
        <v>0</v>
      </c>
      <c r="F24" s="3">
        <v>0</v>
      </c>
      <c r="G24" s="3">
        <v>0</v>
      </c>
      <c r="H24" s="3">
        <v>0</v>
      </c>
      <c r="I24" s="3">
        <f t="shared" si="5"/>
        <v>388408.88</v>
      </c>
    </row>
    <row r="25" spans="2:9" x14ac:dyDescent="0.2">
      <c r="B25" s="15" t="s">
        <v>49</v>
      </c>
      <c r="C25" s="52">
        <v>8166.35</v>
      </c>
      <c r="D25" s="3">
        <v>0</v>
      </c>
      <c r="E25" s="52">
        <v>0</v>
      </c>
      <c r="F25" s="3">
        <v>0</v>
      </c>
      <c r="G25" s="3">
        <v>0</v>
      </c>
      <c r="H25" s="3">
        <v>0</v>
      </c>
      <c r="I25" s="3">
        <f t="shared" si="5"/>
        <v>8166.35</v>
      </c>
    </row>
    <row r="26" spans="2:9" x14ac:dyDescent="0.2">
      <c r="B26" s="15" t="s">
        <v>50</v>
      </c>
      <c r="C26" s="52">
        <v>187241.11</v>
      </c>
      <c r="D26" s="3">
        <v>872736.01</v>
      </c>
      <c r="E26" s="52">
        <v>0</v>
      </c>
      <c r="F26" s="3">
        <v>0</v>
      </c>
      <c r="G26" s="3">
        <v>0</v>
      </c>
      <c r="H26" s="3">
        <v>0</v>
      </c>
      <c r="I26" s="3">
        <f t="shared" si="5"/>
        <v>1059977.1200000001</v>
      </c>
    </row>
    <row r="27" spans="2:9" x14ac:dyDescent="0.2">
      <c r="B27" s="15" t="s">
        <v>51</v>
      </c>
      <c r="C27" s="52">
        <v>56892</v>
      </c>
      <c r="D27" s="3">
        <v>119500</v>
      </c>
      <c r="E27" s="52">
        <v>0</v>
      </c>
      <c r="F27" s="3">
        <v>0</v>
      </c>
      <c r="G27" s="3">
        <v>0</v>
      </c>
      <c r="H27" s="3">
        <v>0</v>
      </c>
      <c r="I27" s="3">
        <f t="shared" si="5"/>
        <v>176392</v>
      </c>
    </row>
    <row r="28" spans="2:9" x14ac:dyDescent="0.2">
      <c r="B28" s="15" t="s">
        <v>52</v>
      </c>
      <c r="C28" s="52">
        <v>2242484.29</v>
      </c>
      <c r="D28" s="3">
        <v>247650</v>
      </c>
      <c r="E28" s="52">
        <v>0</v>
      </c>
      <c r="F28" s="3">
        <v>0</v>
      </c>
      <c r="G28" s="3">
        <v>0</v>
      </c>
      <c r="H28" s="3">
        <v>0</v>
      </c>
      <c r="I28" s="3">
        <f t="shared" si="5"/>
        <v>2490134.29</v>
      </c>
    </row>
    <row r="29" spans="2:9" x14ac:dyDescent="0.2">
      <c r="B29" s="15" t="s">
        <v>53</v>
      </c>
      <c r="C29" s="52">
        <v>135162.4</v>
      </c>
      <c r="D29" s="3">
        <v>112111</v>
      </c>
      <c r="E29" s="52">
        <v>0</v>
      </c>
      <c r="F29" s="3">
        <v>0</v>
      </c>
      <c r="G29" s="3">
        <v>0</v>
      </c>
      <c r="H29" s="3">
        <v>0</v>
      </c>
      <c r="I29" s="3">
        <f t="shared" si="5"/>
        <v>247273.4</v>
      </c>
    </row>
    <row r="30" spans="2:9" x14ac:dyDescent="0.2">
      <c r="B30" s="15" t="s">
        <v>54</v>
      </c>
      <c r="C30" s="52">
        <v>0</v>
      </c>
      <c r="D30" s="3">
        <v>0</v>
      </c>
      <c r="E30" s="52">
        <v>0</v>
      </c>
      <c r="F30" s="3">
        <v>0</v>
      </c>
      <c r="G30" s="3">
        <v>0</v>
      </c>
      <c r="H30" s="3">
        <v>0</v>
      </c>
      <c r="I30" s="3">
        <f t="shared" si="5"/>
        <v>0</v>
      </c>
    </row>
    <row r="31" spans="2:9" x14ac:dyDescent="0.2">
      <c r="B31" s="15" t="s">
        <v>55</v>
      </c>
      <c r="C31" s="52">
        <v>503916.83</v>
      </c>
      <c r="D31" s="3">
        <v>204684.86</v>
      </c>
      <c r="E31" s="52">
        <v>0</v>
      </c>
      <c r="F31" s="3">
        <v>0</v>
      </c>
      <c r="G31" s="3">
        <v>0</v>
      </c>
      <c r="H31" s="3">
        <v>0</v>
      </c>
      <c r="I31" s="3">
        <f t="shared" si="5"/>
        <v>708601.69</v>
      </c>
    </row>
    <row r="32" spans="2:9" x14ac:dyDescent="0.2">
      <c r="B32" s="16" t="s">
        <v>56</v>
      </c>
      <c r="C32" s="2">
        <f t="shared" ref="C32:E32" si="6">SUM(C33:C41)</f>
        <v>46615924.32</v>
      </c>
      <c r="D32" s="2">
        <f t="shared" si="6"/>
        <v>11468706.58</v>
      </c>
      <c r="E32" s="2">
        <f t="shared" si="6"/>
        <v>13333033.219999999</v>
      </c>
      <c r="F32" s="2">
        <v>0</v>
      </c>
      <c r="G32" s="2">
        <v>0</v>
      </c>
      <c r="H32" s="2">
        <v>0</v>
      </c>
      <c r="I32" s="2">
        <f>SUM(C32+D32-E32)</f>
        <v>44751597.68</v>
      </c>
    </row>
    <row r="33" spans="2:9" x14ac:dyDescent="0.2">
      <c r="B33" s="15" t="s">
        <v>57</v>
      </c>
      <c r="C33" s="52">
        <v>4007685.24</v>
      </c>
      <c r="D33" s="3">
        <v>0</v>
      </c>
      <c r="E33" s="52">
        <v>306751.24</v>
      </c>
      <c r="F33" s="3">
        <v>0</v>
      </c>
      <c r="G33" s="3">
        <v>0</v>
      </c>
      <c r="H33" s="3">
        <v>0</v>
      </c>
      <c r="I33" s="3">
        <f t="shared" si="5"/>
        <v>3700934</v>
      </c>
    </row>
    <row r="34" spans="2:9" x14ac:dyDescent="0.2">
      <c r="B34" s="15" t="s">
        <v>58</v>
      </c>
      <c r="C34" s="52">
        <v>1743092.36</v>
      </c>
      <c r="D34" s="3">
        <v>766728.06</v>
      </c>
      <c r="E34" s="52">
        <v>0</v>
      </c>
      <c r="F34" s="3">
        <v>0</v>
      </c>
      <c r="G34" s="3">
        <v>0</v>
      </c>
      <c r="H34" s="3">
        <v>0</v>
      </c>
      <c r="I34" s="3">
        <f t="shared" si="5"/>
        <v>2509820.42</v>
      </c>
    </row>
    <row r="35" spans="2:9" x14ac:dyDescent="0.2">
      <c r="B35" s="15" t="s">
        <v>59</v>
      </c>
      <c r="C35" s="52">
        <v>7504116.1200000001</v>
      </c>
      <c r="D35" s="3">
        <v>0</v>
      </c>
      <c r="E35" s="3">
        <v>899827.94</v>
      </c>
      <c r="F35" s="3">
        <v>0</v>
      </c>
      <c r="G35" s="3">
        <v>0</v>
      </c>
      <c r="H35" s="3">
        <v>0</v>
      </c>
      <c r="I35" s="3">
        <f t="shared" si="5"/>
        <v>6604288.1799999997</v>
      </c>
    </row>
    <row r="36" spans="2:9" x14ac:dyDescent="0.2">
      <c r="B36" s="15" t="s">
        <v>60</v>
      </c>
      <c r="C36" s="52">
        <v>1167000</v>
      </c>
      <c r="D36" s="3">
        <v>0</v>
      </c>
      <c r="E36" s="52">
        <v>18867</v>
      </c>
      <c r="F36" s="3">
        <v>0</v>
      </c>
      <c r="G36" s="3">
        <v>0</v>
      </c>
      <c r="H36" s="3">
        <v>0</v>
      </c>
      <c r="I36" s="3">
        <f t="shared" si="5"/>
        <v>1148133</v>
      </c>
    </row>
    <row r="37" spans="2:9" x14ac:dyDescent="0.2">
      <c r="B37" s="15" t="s">
        <v>61</v>
      </c>
      <c r="C37" s="52">
        <v>239306.6</v>
      </c>
      <c r="D37" s="3">
        <v>188388</v>
      </c>
      <c r="E37" s="52">
        <v>0</v>
      </c>
      <c r="F37" s="3">
        <v>0</v>
      </c>
      <c r="G37" s="3">
        <v>0</v>
      </c>
      <c r="H37" s="3">
        <v>0</v>
      </c>
      <c r="I37" s="3">
        <f t="shared" si="5"/>
        <v>427694.6</v>
      </c>
    </row>
    <row r="38" spans="2:9" x14ac:dyDescent="0.2">
      <c r="B38" s="15" t="s">
        <v>62</v>
      </c>
      <c r="C38" s="52">
        <v>421202.91</v>
      </c>
      <c r="D38" s="3">
        <v>0</v>
      </c>
      <c r="E38" s="52">
        <v>0</v>
      </c>
      <c r="F38" s="3">
        <v>0</v>
      </c>
      <c r="G38" s="3">
        <v>0</v>
      </c>
      <c r="H38" s="3">
        <v>0</v>
      </c>
      <c r="I38" s="3">
        <f t="shared" si="5"/>
        <v>421202.91</v>
      </c>
    </row>
    <row r="39" spans="2:9" x14ac:dyDescent="0.2">
      <c r="B39" s="15" t="s">
        <v>63</v>
      </c>
      <c r="C39" s="52">
        <v>70745.7</v>
      </c>
      <c r="D39" s="3">
        <v>42500</v>
      </c>
      <c r="E39" s="52">
        <v>0</v>
      </c>
      <c r="F39" s="3">
        <v>0</v>
      </c>
      <c r="G39" s="3">
        <v>0</v>
      </c>
      <c r="H39" s="3">
        <v>0</v>
      </c>
      <c r="I39" s="3">
        <f t="shared" si="5"/>
        <v>113245.7</v>
      </c>
    </row>
    <row r="40" spans="2:9" x14ac:dyDescent="0.2">
      <c r="B40" s="15" t="s">
        <v>64</v>
      </c>
      <c r="C40" s="52">
        <v>6725000</v>
      </c>
      <c r="D40" s="3">
        <v>10471090.52</v>
      </c>
      <c r="E40" s="52">
        <v>0</v>
      </c>
      <c r="F40" s="3">
        <v>0</v>
      </c>
      <c r="G40" s="3">
        <v>0</v>
      </c>
      <c r="H40" s="3">
        <v>0</v>
      </c>
      <c r="I40" s="3">
        <f t="shared" si="5"/>
        <v>17196090.52</v>
      </c>
    </row>
    <row r="41" spans="2:9" x14ac:dyDescent="0.2">
      <c r="B41" s="15" t="s">
        <v>65</v>
      </c>
      <c r="C41" s="52">
        <v>24737775.390000001</v>
      </c>
      <c r="D41" s="3">
        <v>0</v>
      </c>
      <c r="E41" s="52">
        <v>12107587.039999999</v>
      </c>
      <c r="F41" s="3">
        <v>0</v>
      </c>
      <c r="G41" s="3">
        <v>0</v>
      </c>
      <c r="H41" s="3">
        <v>0</v>
      </c>
      <c r="I41" s="3">
        <f t="shared" si="5"/>
        <v>12630188.350000001</v>
      </c>
    </row>
    <row r="42" spans="2:9" x14ac:dyDescent="0.2">
      <c r="B42" s="16" t="s">
        <v>66</v>
      </c>
      <c r="C42" s="2">
        <f t="shared" ref="C42:H42" si="7">SUM(C43:C51)</f>
        <v>25350791.039999999</v>
      </c>
      <c r="D42" s="2">
        <f t="shared" si="7"/>
        <v>5649706.1799999997</v>
      </c>
      <c r="E42" s="2">
        <f t="shared" si="7"/>
        <v>0</v>
      </c>
      <c r="F42" s="2">
        <f t="shared" si="7"/>
        <v>0</v>
      </c>
      <c r="G42" s="2">
        <f t="shared" si="7"/>
        <v>0</v>
      </c>
      <c r="H42" s="2">
        <f t="shared" si="7"/>
        <v>0</v>
      </c>
      <c r="I42" s="2">
        <f>SUM(C42+D42-E42)</f>
        <v>31000497.219999999</v>
      </c>
    </row>
    <row r="43" spans="2:9" x14ac:dyDescent="0.2">
      <c r="B43" s="15" t="s">
        <v>67</v>
      </c>
      <c r="C43" s="52">
        <v>7782935.5999999996</v>
      </c>
      <c r="D43" s="3">
        <v>1800000</v>
      </c>
      <c r="E43" s="52">
        <v>0</v>
      </c>
      <c r="F43" s="3">
        <v>0</v>
      </c>
      <c r="G43" s="3">
        <v>0</v>
      </c>
      <c r="H43" s="3">
        <v>0</v>
      </c>
      <c r="I43" s="3">
        <f t="shared" si="5"/>
        <v>9582935.5999999996</v>
      </c>
    </row>
    <row r="44" spans="2:9" x14ac:dyDescent="0.2">
      <c r="B44" s="15" t="s">
        <v>68</v>
      </c>
      <c r="C44" s="52">
        <v>0</v>
      </c>
      <c r="D44" s="3">
        <v>0</v>
      </c>
      <c r="E44" s="52">
        <v>0</v>
      </c>
      <c r="F44" s="3">
        <v>0</v>
      </c>
      <c r="G44" s="3">
        <v>0</v>
      </c>
      <c r="H44" s="3">
        <v>0</v>
      </c>
      <c r="I44" s="3">
        <f t="shared" si="5"/>
        <v>0</v>
      </c>
    </row>
    <row r="45" spans="2:9" x14ac:dyDescent="0.2">
      <c r="B45" s="15" t="s">
        <v>69</v>
      </c>
      <c r="C45" s="52">
        <v>0</v>
      </c>
      <c r="D45" s="3">
        <v>3433431.62</v>
      </c>
      <c r="E45" s="52">
        <v>0</v>
      </c>
      <c r="F45" s="3">
        <v>0</v>
      </c>
      <c r="G45" s="3">
        <v>0</v>
      </c>
      <c r="H45" s="3">
        <v>0</v>
      </c>
      <c r="I45" s="3">
        <f t="shared" si="5"/>
        <v>3433431.62</v>
      </c>
    </row>
    <row r="46" spans="2:9" x14ac:dyDescent="0.2">
      <c r="B46" s="15" t="s">
        <v>70</v>
      </c>
      <c r="C46" s="52">
        <v>6870000</v>
      </c>
      <c r="D46" s="3">
        <v>416274.56</v>
      </c>
      <c r="E46" s="52">
        <v>0</v>
      </c>
      <c r="F46" s="3">
        <v>0</v>
      </c>
      <c r="G46" s="3">
        <v>0</v>
      </c>
      <c r="H46" s="3">
        <v>0</v>
      </c>
      <c r="I46" s="3">
        <f t="shared" si="5"/>
        <v>7286274.5599999996</v>
      </c>
    </row>
    <row r="47" spans="2:9" x14ac:dyDescent="0.2">
      <c r="B47" s="15" t="s">
        <v>71</v>
      </c>
      <c r="C47" s="52">
        <v>10697855.439999999</v>
      </c>
      <c r="D47" s="3">
        <v>0</v>
      </c>
      <c r="E47" s="52">
        <v>0</v>
      </c>
      <c r="F47" s="3">
        <v>0</v>
      </c>
      <c r="G47" s="3">
        <v>0</v>
      </c>
      <c r="H47" s="3">
        <v>0</v>
      </c>
      <c r="I47" s="3">
        <f t="shared" si="5"/>
        <v>10697855.439999999</v>
      </c>
    </row>
    <row r="48" spans="2:9" x14ac:dyDescent="0.2">
      <c r="B48" s="15" t="s">
        <v>72</v>
      </c>
      <c r="C48" s="52">
        <v>0</v>
      </c>
      <c r="D48" s="3">
        <v>0</v>
      </c>
      <c r="E48" s="3">
        <v>0</v>
      </c>
      <c r="F48" s="3">
        <v>0</v>
      </c>
      <c r="G48" s="3">
        <v>0</v>
      </c>
      <c r="H48" s="3">
        <v>0</v>
      </c>
      <c r="I48" s="3">
        <f t="shared" si="5"/>
        <v>0</v>
      </c>
    </row>
    <row r="49" spans="2:9" x14ac:dyDescent="0.2">
      <c r="B49" s="15" t="s">
        <v>73</v>
      </c>
      <c r="C49" s="52">
        <v>0</v>
      </c>
      <c r="D49" s="3">
        <v>0</v>
      </c>
      <c r="E49" s="3">
        <v>0</v>
      </c>
      <c r="F49" s="3">
        <v>0</v>
      </c>
      <c r="G49" s="3">
        <v>0</v>
      </c>
      <c r="H49" s="3">
        <v>0</v>
      </c>
      <c r="I49" s="3">
        <f t="shared" si="5"/>
        <v>0</v>
      </c>
    </row>
    <row r="50" spans="2:9" x14ac:dyDescent="0.2">
      <c r="B50" s="15" t="s">
        <v>74</v>
      </c>
      <c r="C50" s="52">
        <v>0</v>
      </c>
      <c r="D50" s="3">
        <v>0</v>
      </c>
      <c r="E50" s="3">
        <v>0</v>
      </c>
      <c r="F50" s="3">
        <v>0</v>
      </c>
      <c r="G50" s="3">
        <v>0</v>
      </c>
      <c r="H50" s="3">
        <v>0</v>
      </c>
      <c r="I50" s="3">
        <f t="shared" si="5"/>
        <v>0</v>
      </c>
    </row>
    <row r="51" spans="2:9" x14ac:dyDescent="0.2">
      <c r="B51" s="15" t="s">
        <v>75</v>
      </c>
      <c r="C51" s="52">
        <v>0</v>
      </c>
      <c r="D51" s="3">
        <v>0</v>
      </c>
      <c r="E51" s="3">
        <v>0</v>
      </c>
      <c r="F51" s="3">
        <v>0</v>
      </c>
      <c r="G51" s="3">
        <v>0</v>
      </c>
      <c r="H51" s="3">
        <v>0</v>
      </c>
      <c r="I51" s="3">
        <v>0</v>
      </c>
    </row>
    <row r="52" spans="2:9" x14ac:dyDescent="0.2">
      <c r="B52" s="16" t="s">
        <v>76</v>
      </c>
      <c r="C52" s="2">
        <f t="shared" ref="C52:H52" si="8">SUM(C53:C61)</f>
        <v>729233.99</v>
      </c>
      <c r="D52" s="2">
        <f t="shared" si="8"/>
        <v>6664047.7400000002</v>
      </c>
      <c r="E52" s="2">
        <f t="shared" si="8"/>
        <v>0</v>
      </c>
      <c r="F52" s="2">
        <f t="shared" si="8"/>
        <v>0</v>
      </c>
      <c r="G52" s="2">
        <f t="shared" si="8"/>
        <v>0</v>
      </c>
      <c r="H52" s="2">
        <f t="shared" si="8"/>
        <v>0</v>
      </c>
      <c r="I52" s="2">
        <f>SUM(C52+D52-E52)</f>
        <v>7393281.7300000004</v>
      </c>
    </row>
    <row r="53" spans="2:9" x14ac:dyDescent="0.2">
      <c r="B53" s="15" t="s">
        <v>77</v>
      </c>
      <c r="C53" s="52">
        <v>526573.99</v>
      </c>
      <c r="D53" s="3">
        <v>1757657.74</v>
      </c>
      <c r="E53" s="3">
        <v>0</v>
      </c>
      <c r="F53" s="3">
        <v>0</v>
      </c>
      <c r="G53" s="3">
        <v>0</v>
      </c>
      <c r="H53" s="3">
        <v>0</v>
      </c>
      <c r="I53" s="3">
        <f t="shared" ref="I53:I60" si="9">SUM(C53+D53-E53)</f>
        <v>2284231.73</v>
      </c>
    </row>
    <row r="54" spans="2:9" x14ac:dyDescent="0.2">
      <c r="B54" s="15" t="s">
        <v>78</v>
      </c>
      <c r="C54" s="52">
        <v>20000</v>
      </c>
      <c r="D54" s="3">
        <v>54100</v>
      </c>
      <c r="E54" s="3">
        <v>0</v>
      </c>
      <c r="F54" s="3">
        <v>0</v>
      </c>
      <c r="G54" s="3">
        <v>0</v>
      </c>
      <c r="H54" s="3">
        <v>0</v>
      </c>
      <c r="I54" s="3">
        <f t="shared" si="9"/>
        <v>74100</v>
      </c>
    </row>
    <row r="55" spans="2:9" x14ac:dyDescent="0.2">
      <c r="B55" s="15" t="s">
        <v>79</v>
      </c>
      <c r="C55" s="52">
        <v>0</v>
      </c>
      <c r="D55" s="3">
        <v>0</v>
      </c>
      <c r="E55" s="3">
        <v>0</v>
      </c>
      <c r="F55" s="3">
        <v>0</v>
      </c>
      <c r="G55" s="3">
        <v>0</v>
      </c>
      <c r="H55" s="3">
        <v>0</v>
      </c>
      <c r="I55" s="3">
        <f t="shared" si="9"/>
        <v>0</v>
      </c>
    </row>
    <row r="56" spans="2:9" x14ac:dyDescent="0.2">
      <c r="B56" s="15" t="s">
        <v>80</v>
      </c>
      <c r="C56" s="52">
        <v>50000</v>
      </c>
      <c r="D56" s="3">
        <v>2396890</v>
      </c>
      <c r="E56" s="3">
        <v>0</v>
      </c>
      <c r="F56" s="3">
        <v>0</v>
      </c>
      <c r="G56" s="3">
        <v>0</v>
      </c>
      <c r="H56" s="3">
        <v>0</v>
      </c>
      <c r="I56" s="3">
        <f t="shared" si="9"/>
        <v>2446890</v>
      </c>
    </row>
    <row r="57" spans="2:9" x14ac:dyDescent="0.2">
      <c r="B57" s="15" t="s">
        <v>81</v>
      </c>
      <c r="C57" s="52">
        <v>0</v>
      </c>
      <c r="D57" s="3">
        <v>0</v>
      </c>
      <c r="E57" s="3">
        <v>0</v>
      </c>
      <c r="F57" s="3">
        <v>0</v>
      </c>
      <c r="G57" s="3">
        <v>0</v>
      </c>
      <c r="H57" s="3">
        <v>0</v>
      </c>
      <c r="I57" s="3">
        <f t="shared" si="9"/>
        <v>0</v>
      </c>
    </row>
    <row r="58" spans="2:9" x14ac:dyDescent="0.2">
      <c r="B58" s="15" t="s">
        <v>82</v>
      </c>
      <c r="C58" s="52">
        <v>81660</v>
      </c>
      <c r="D58" s="3">
        <v>63400</v>
      </c>
      <c r="E58" s="3">
        <v>0</v>
      </c>
      <c r="F58" s="3">
        <v>0</v>
      </c>
      <c r="G58" s="3">
        <v>0</v>
      </c>
      <c r="H58" s="3">
        <v>0</v>
      </c>
      <c r="I58" s="3">
        <f t="shared" si="9"/>
        <v>145060</v>
      </c>
    </row>
    <row r="59" spans="2:9" x14ac:dyDescent="0.2">
      <c r="B59" s="15" t="s">
        <v>83</v>
      </c>
      <c r="C59" s="52">
        <v>0</v>
      </c>
      <c r="D59" s="3">
        <v>0</v>
      </c>
      <c r="E59" s="3">
        <v>0</v>
      </c>
      <c r="F59" s="3">
        <v>0</v>
      </c>
      <c r="G59" s="3">
        <v>0</v>
      </c>
      <c r="H59" s="3">
        <v>0</v>
      </c>
      <c r="I59" s="3">
        <f t="shared" si="9"/>
        <v>0</v>
      </c>
    </row>
    <row r="60" spans="2:9" x14ac:dyDescent="0.2">
      <c r="B60" s="15" t="s">
        <v>84</v>
      </c>
      <c r="C60" s="52">
        <v>0</v>
      </c>
      <c r="D60" s="3">
        <v>2300000</v>
      </c>
      <c r="E60" s="3">
        <v>0</v>
      </c>
      <c r="F60" s="3">
        <v>0</v>
      </c>
      <c r="G60" s="3">
        <v>0</v>
      </c>
      <c r="H60" s="3">
        <v>0</v>
      </c>
      <c r="I60" s="3">
        <f t="shared" si="9"/>
        <v>2300000</v>
      </c>
    </row>
    <row r="61" spans="2:9" x14ac:dyDescent="0.2">
      <c r="B61" s="15" t="s">
        <v>85</v>
      </c>
      <c r="C61" s="52">
        <v>51000</v>
      </c>
      <c r="D61" s="3">
        <v>92000</v>
      </c>
      <c r="E61" s="3">
        <v>0</v>
      </c>
      <c r="F61" s="3">
        <v>0</v>
      </c>
      <c r="G61" s="3">
        <v>0</v>
      </c>
      <c r="H61" s="3">
        <v>0</v>
      </c>
      <c r="I61" s="3">
        <v>0</v>
      </c>
    </row>
    <row r="62" spans="2:9" x14ac:dyDescent="0.2">
      <c r="B62" s="16" t="s">
        <v>86</v>
      </c>
      <c r="C62" s="2">
        <f t="shared" ref="C62:H62" si="10">SUM(C63:C65)</f>
        <v>0</v>
      </c>
      <c r="D62" s="2">
        <f t="shared" si="10"/>
        <v>47970682.579999998</v>
      </c>
      <c r="E62" s="2">
        <f t="shared" si="10"/>
        <v>0</v>
      </c>
      <c r="F62" s="2">
        <f t="shared" si="10"/>
        <v>0</v>
      </c>
      <c r="G62" s="2">
        <f t="shared" si="10"/>
        <v>0</v>
      </c>
      <c r="H62" s="2">
        <f t="shared" si="10"/>
        <v>0</v>
      </c>
      <c r="I62" s="2">
        <f>SUM(C62+D62-E62)</f>
        <v>47970682.579999998</v>
      </c>
    </row>
    <row r="63" spans="2:9" x14ac:dyDescent="0.2">
      <c r="B63" s="15" t="s">
        <v>87</v>
      </c>
      <c r="C63" s="3">
        <v>0</v>
      </c>
      <c r="D63" s="3">
        <v>41878530.420000002</v>
      </c>
      <c r="E63" s="51">
        <v>0</v>
      </c>
      <c r="F63" s="3">
        <v>0</v>
      </c>
      <c r="G63" s="3">
        <v>0</v>
      </c>
      <c r="H63" s="3">
        <v>0</v>
      </c>
      <c r="I63" s="3">
        <f t="shared" ref="I63:I73" si="11">SUM(C63+D63-E63)</f>
        <v>41878530.420000002</v>
      </c>
    </row>
    <row r="64" spans="2:9" x14ac:dyDescent="0.2">
      <c r="B64" s="15" t="s">
        <v>88</v>
      </c>
      <c r="C64" s="3">
        <v>0</v>
      </c>
      <c r="D64" s="3">
        <v>6092152.1600000001</v>
      </c>
      <c r="E64" s="3">
        <v>0</v>
      </c>
      <c r="F64" s="3">
        <v>0</v>
      </c>
      <c r="G64" s="3">
        <v>0</v>
      </c>
      <c r="H64" s="3">
        <v>0</v>
      </c>
      <c r="I64" s="3">
        <f t="shared" si="11"/>
        <v>6092152.1600000001</v>
      </c>
    </row>
    <row r="65" spans="2:9" x14ac:dyDescent="0.2">
      <c r="B65" s="15" t="s">
        <v>89</v>
      </c>
      <c r="C65" s="3">
        <v>0</v>
      </c>
      <c r="D65" s="3">
        <v>0</v>
      </c>
      <c r="E65" s="3">
        <v>0</v>
      </c>
      <c r="F65" s="3">
        <v>0</v>
      </c>
      <c r="G65" s="3">
        <v>0</v>
      </c>
      <c r="H65" s="3">
        <v>0</v>
      </c>
      <c r="I65" s="3">
        <f t="shared" si="11"/>
        <v>0</v>
      </c>
    </row>
    <row r="66" spans="2:9" x14ac:dyDescent="0.2">
      <c r="B66" s="16" t="s">
        <v>90</v>
      </c>
      <c r="C66" s="2">
        <f>SUM(C67:C73)</f>
        <v>9212679</v>
      </c>
      <c r="D66" s="2">
        <f>SUM(D67:D73)</f>
        <v>0</v>
      </c>
      <c r="E66" s="2">
        <f>SUM(E67:E73)</f>
        <v>4715633.92</v>
      </c>
      <c r="F66" s="2">
        <v>0</v>
      </c>
      <c r="G66" s="2">
        <v>0</v>
      </c>
      <c r="H66" s="2">
        <v>0</v>
      </c>
      <c r="I66" s="2">
        <f>SUM(C66+D66-E66)</f>
        <v>4497045.08</v>
      </c>
    </row>
    <row r="67" spans="2:9" x14ac:dyDescent="0.2">
      <c r="B67" s="15" t="s">
        <v>91</v>
      </c>
      <c r="C67" s="3">
        <v>0</v>
      </c>
      <c r="D67" s="3">
        <v>0</v>
      </c>
      <c r="E67" s="3">
        <v>0</v>
      </c>
      <c r="F67" s="3">
        <v>0</v>
      </c>
      <c r="G67" s="3">
        <v>0</v>
      </c>
      <c r="H67" s="3">
        <v>0</v>
      </c>
      <c r="I67" s="3">
        <f t="shared" si="11"/>
        <v>0</v>
      </c>
    </row>
    <row r="68" spans="2:9" x14ac:dyDescent="0.2">
      <c r="B68" s="15" t="s">
        <v>92</v>
      </c>
      <c r="C68" s="3">
        <v>0</v>
      </c>
      <c r="D68" s="3">
        <v>0</v>
      </c>
      <c r="E68" s="3">
        <v>0</v>
      </c>
      <c r="F68" s="3">
        <v>0</v>
      </c>
      <c r="G68" s="3">
        <v>0</v>
      </c>
      <c r="H68" s="3">
        <v>0</v>
      </c>
      <c r="I68" s="3">
        <f t="shared" si="11"/>
        <v>0</v>
      </c>
    </row>
    <row r="69" spans="2:9" x14ac:dyDescent="0.2">
      <c r="B69" s="15" t="s">
        <v>93</v>
      </c>
      <c r="C69" s="3">
        <v>0</v>
      </c>
      <c r="D69" s="3">
        <v>0</v>
      </c>
      <c r="E69" s="3">
        <v>0</v>
      </c>
      <c r="F69" s="3">
        <v>0</v>
      </c>
      <c r="G69" s="3">
        <v>0</v>
      </c>
      <c r="H69" s="3">
        <v>0</v>
      </c>
      <c r="I69" s="3">
        <f t="shared" si="11"/>
        <v>0</v>
      </c>
    </row>
    <row r="70" spans="2:9" x14ac:dyDescent="0.2">
      <c r="B70" s="15" t="s">
        <v>94</v>
      </c>
      <c r="C70" s="3">
        <v>0</v>
      </c>
      <c r="D70" s="3">
        <v>0</v>
      </c>
      <c r="E70" s="3">
        <v>0</v>
      </c>
      <c r="F70" s="3">
        <v>0</v>
      </c>
      <c r="G70" s="3">
        <v>0</v>
      </c>
      <c r="H70" s="3">
        <v>0</v>
      </c>
      <c r="I70" s="3">
        <f t="shared" si="11"/>
        <v>0</v>
      </c>
    </row>
    <row r="71" spans="2:9" x14ac:dyDescent="0.2">
      <c r="B71" s="15" t="s">
        <v>95</v>
      </c>
      <c r="C71" s="3">
        <v>0</v>
      </c>
      <c r="D71" s="3">
        <v>0</v>
      </c>
      <c r="E71" s="3">
        <v>0</v>
      </c>
      <c r="F71" s="3">
        <v>0</v>
      </c>
      <c r="G71" s="3">
        <v>0</v>
      </c>
      <c r="H71" s="3">
        <v>0</v>
      </c>
      <c r="I71" s="3">
        <f t="shared" si="11"/>
        <v>0</v>
      </c>
    </row>
    <row r="72" spans="2:9" x14ac:dyDescent="0.2">
      <c r="B72" s="15" t="s">
        <v>96</v>
      </c>
      <c r="C72" s="3">
        <v>0</v>
      </c>
      <c r="D72" s="3">
        <v>0</v>
      </c>
      <c r="E72" s="3">
        <v>0</v>
      </c>
      <c r="F72" s="3">
        <v>0</v>
      </c>
      <c r="G72" s="3">
        <v>0</v>
      </c>
      <c r="H72" s="3">
        <v>0</v>
      </c>
      <c r="I72" s="3">
        <f t="shared" si="11"/>
        <v>0</v>
      </c>
    </row>
    <row r="73" spans="2:9" x14ac:dyDescent="0.2">
      <c r="B73" s="15" t="s">
        <v>97</v>
      </c>
      <c r="C73" s="3">
        <v>9212679</v>
      </c>
      <c r="D73" s="3">
        <v>0</v>
      </c>
      <c r="E73" s="3">
        <v>4715633.92</v>
      </c>
      <c r="F73" s="3">
        <v>0</v>
      </c>
      <c r="G73" s="3">
        <v>0</v>
      </c>
      <c r="H73" s="3">
        <v>0</v>
      </c>
      <c r="I73" s="3">
        <f t="shared" si="11"/>
        <v>4497045.08</v>
      </c>
    </row>
    <row r="74" spans="2:9" x14ac:dyDescent="0.2">
      <c r="B74" s="16" t="s">
        <v>98</v>
      </c>
      <c r="C74" s="2">
        <f t="shared" ref="C74:H74" si="12">SUM(C75:C77)</f>
        <v>0</v>
      </c>
      <c r="D74" s="2">
        <f t="shared" si="12"/>
        <v>1000000</v>
      </c>
      <c r="E74" s="2">
        <f t="shared" si="12"/>
        <v>0</v>
      </c>
      <c r="F74" s="2">
        <f t="shared" si="12"/>
        <v>0</v>
      </c>
      <c r="G74" s="2">
        <f t="shared" si="12"/>
        <v>0</v>
      </c>
      <c r="H74" s="2">
        <f t="shared" si="12"/>
        <v>0</v>
      </c>
      <c r="I74" s="2">
        <f>SUM(C74+D74-E74)</f>
        <v>1000000</v>
      </c>
    </row>
    <row r="75" spans="2:9" x14ac:dyDescent="0.2">
      <c r="B75" s="15" t="s">
        <v>99</v>
      </c>
      <c r="C75" s="3">
        <v>0</v>
      </c>
      <c r="D75" s="3">
        <v>0</v>
      </c>
      <c r="E75" s="3">
        <v>0</v>
      </c>
      <c r="F75" s="3">
        <v>0</v>
      </c>
      <c r="G75" s="3">
        <v>0</v>
      </c>
      <c r="H75" s="3">
        <v>0</v>
      </c>
      <c r="I75" s="3">
        <v>0</v>
      </c>
    </row>
    <row r="76" spans="2:9" x14ac:dyDescent="0.2">
      <c r="B76" s="15" t="s">
        <v>100</v>
      </c>
      <c r="C76" s="3">
        <v>0</v>
      </c>
      <c r="D76" s="3">
        <v>0</v>
      </c>
      <c r="E76" s="3">
        <v>0</v>
      </c>
      <c r="F76" s="3">
        <v>0</v>
      </c>
      <c r="G76" s="3">
        <v>0</v>
      </c>
      <c r="H76" s="3">
        <v>0</v>
      </c>
      <c r="I76" s="3">
        <v>0</v>
      </c>
    </row>
    <row r="77" spans="2:9" x14ac:dyDescent="0.2">
      <c r="B77" s="15" t="s">
        <v>101</v>
      </c>
      <c r="C77" s="3">
        <v>0</v>
      </c>
      <c r="D77" s="3">
        <v>1000000</v>
      </c>
      <c r="E77" s="3">
        <v>0</v>
      </c>
      <c r="F77" s="3">
        <v>0</v>
      </c>
      <c r="G77" s="3">
        <v>0</v>
      </c>
      <c r="H77" s="3">
        <v>0</v>
      </c>
      <c r="I77" s="3">
        <f t="shared" ref="I77:I81" si="13">SUM(C77+D77-E77)</f>
        <v>1000000</v>
      </c>
    </row>
    <row r="78" spans="2:9" x14ac:dyDescent="0.2">
      <c r="B78" s="16" t="s">
        <v>102</v>
      </c>
      <c r="C78" s="2">
        <f t="shared" ref="C78:H78" si="14">SUM(C79:C85)</f>
        <v>0</v>
      </c>
      <c r="D78" s="2">
        <f t="shared" si="14"/>
        <v>0</v>
      </c>
      <c r="E78" s="2">
        <f t="shared" si="14"/>
        <v>0</v>
      </c>
      <c r="F78" s="2">
        <f t="shared" si="14"/>
        <v>0</v>
      </c>
      <c r="G78" s="2">
        <f t="shared" si="14"/>
        <v>0</v>
      </c>
      <c r="H78" s="2">
        <f t="shared" si="14"/>
        <v>0</v>
      </c>
      <c r="I78" s="2">
        <f>SUM(C78+D78-E78)</f>
        <v>0</v>
      </c>
    </row>
    <row r="79" spans="2:9" x14ac:dyDescent="0.2">
      <c r="B79" s="15" t="s">
        <v>103</v>
      </c>
      <c r="C79" s="51">
        <v>0</v>
      </c>
      <c r="D79" s="3">
        <v>0</v>
      </c>
      <c r="E79" s="3">
        <v>0</v>
      </c>
      <c r="F79" s="3">
        <v>0</v>
      </c>
      <c r="G79" s="3">
        <v>0</v>
      </c>
      <c r="H79" s="3">
        <v>0</v>
      </c>
      <c r="I79" s="3">
        <f t="shared" si="13"/>
        <v>0</v>
      </c>
    </row>
    <row r="80" spans="2:9" x14ac:dyDescent="0.2">
      <c r="B80" s="15" t="s">
        <v>104</v>
      </c>
      <c r="C80" s="51">
        <v>0</v>
      </c>
      <c r="D80" s="79">
        <v>0</v>
      </c>
      <c r="E80" s="3">
        <v>0</v>
      </c>
      <c r="F80" s="3">
        <v>0</v>
      </c>
      <c r="G80" s="3">
        <v>0</v>
      </c>
      <c r="H80" s="3">
        <v>0</v>
      </c>
      <c r="I80" s="3">
        <f t="shared" si="13"/>
        <v>0</v>
      </c>
    </row>
    <row r="81" spans="2:9" x14ac:dyDescent="0.2">
      <c r="B81" s="15" t="s">
        <v>105</v>
      </c>
      <c r="C81" s="51">
        <v>0</v>
      </c>
      <c r="D81" s="3">
        <v>0</v>
      </c>
      <c r="E81" s="3">
        <v>0</v>
      </c>
      <c r="F81" s="3">
        <v>0</v>
      </c>
      <c r="G81" s="3">
        <v>0</v>
      </c>
      <c r="H81" s="3">
        <v>0</v>
      </c>
      <c r="I81" s="3">
        <f t="shared" si="13"/>
        <v>0</v>
      </c>
    </row>
    <row r="82" spans="2:9" x14ac:dyDescent="0.2">
      <c r="B82" s="15" t="s">
        <v>106</v>
      </c>
      <c r="C82" s="51">
        <v>0</v>
      </c>
      <c r="D82" s="3">
        <v>0</v>
      </c>
      <c r="E82" s="3">
        <v>0</v>
      </c>
      <c r="F82" s="3">
        <v>0</v>
      </c>
      <c r="G82" s="3">
        <v>0</v>
      </c>
      <c r="H82" s="3">
        <v>0</v>
      </c>
      <c r="I82" s="3">
        <v>0</v>
      </c>
    </row>
    <row r="83" spans="2:9" x14ac:dyDescent="0.2">
      <c r="B83" s="15" t="s">
        <v>107</v>
      </c>
      <c r="C83" s="51">
        <v>0</v>
      </c>
      <c r="D83" s="3">
        <v>0</v>
      </c>
      <c r="E83" s="3">
        <v>0</v>
      </c>
      <c r="F83" s="3">
        <v>0</v>
      </c>
      <c r="G83" s="3">
        <v>0</v>
      </c>
      <c r="H83" s="3">
        <v>0</v>
      </c>
      <c r="I83" s="3">
        <v>0</v>
      </c>
    </row>
    <row r="84" spans="2:9" x14ac:dyDescent="0.2">
      <c r="B84" s="15" t="s">
        <v>108</v>
      </c>
      <c r="C84" s="51">
        <v>0</v>
      </c>
      <c r="D84" s="3">
        <v>0</v>
      </c>
      <c r="E84" s="3">
        <v>0</v>
      </c>
      <c r="F84" s="3">
        <v>0</v>
      </c>
      <c r="G84" s="3">
        <v>0</v>
      </c>
      <c r="H84" s="3">
        <v>0</v>
      </c>
      <c r="I84" s="3">
        <v>0</v>
      </c>
    </row>
    <row r="85" spans="2:9" x14ac:dyDescent="0.2">
      <c r="B85" s="15" t="s">
        <v>109</v>
      </c>
      <c r="C85" s="51">
        <v>0</v>
      </c>
      <c r="D85" s="3">
        <v>0</v>
      </c>
      <c r="E85" s="3">
        <v>0</v>
      </c>
      <c r="F85" s="3">
        <v>0</v>
      </c>
      <c r="G85" s="3">
        <v>0</v>
      </c>
      <c r="H85" s="3">
        <v>0</v>
      </c>
      <c r="I85" s="3">
        <v>0</v>
      </c>
    </row>
    <row r="86" spans="2:9" x14ac:dyDescent="0.2">
      <c r="B86" s="9"/>
      <c r="C86" s="3"/>
      <c r="D86" s="3"/>
      <c r="E86" s="3"/>
      <c r="F86" s="3"/>
      <c r="G86" s="3"/>
      <c r="H86" s="3"/>
      <c r="I86" s="3"/>
    </row>
    <row r="87" spans="2:9" x14ac:dyDescent="0.2">
      <c r="B87" s="13" t="s">
        <v>110</v>
      </c>
      <c r="C87" s="2">
        <f t="shared" ref="C87:H87" si="15">SUM(C88+C96+C106+C116+C126+C136+C140+C148)</f>
        <v>239083794</v>
      </c>
      <c r="D87" s="2">
        <f t="shared" si="15"/>
        <v>209384642.47999999</v>
      </c>
      <c r="E87" s="2">
        <f t="shared" si="15"/>
        <v>146877500.09999999</v>
      </c>
      <c r="F87" s="2">
        <f t="shared" si="15"/>
        <v>0</v>
      </c>
      <c r="G87" s="2">
        <f t="shared" si="15"/>
        <v>0</v>
      </c>
      <c r="H87" s="2">
        <f t="shared" si="15"/>
        <v>0</v>
      </c>
      <c r="I87" s="2">
        <f t="shared" ref="I87" si="16">SUM(I88,I96,I106,I116,I126,I136,I140,I148,I152)</f>
        <v>301590936.38</v>
      </c>
    </row>
    <row r="88" spans="2:9" x14ac:dyDescent="0.2">
      <c r="B88" s="16" t="s">
        <v>38</v>
      </c>
      <c r="C88" s="2">
        <f t="shared" ref="C88:H88" si="17">SUM(C89:C95)</f>
        <v>3418404.33</v>
      </c>
      <c r="D88" s="2">
        <f t="shared" si="17"/>
        <v>0</v>
      </c>
      <c r="E88" s="2">
        <f t="shared" si="17"/>
        <v>0</v>
      </c>
      <c r="F88" s="2">
        <f t="shared" si="17"/>
        <v>0</v>
      </c>
      <c r="G88" s="2">
        <f t="shared" si="17"/>
        <v>0</v>
      </c>
      <c r="H88" s="2">
        <f t="shared" si="17"/>
        <v>0</v>
      </c>
      <c r="I88" s="2">
        <f>SUM(C88+D88-E88)</f>
        <v>3418404.33</v>
      </c>
    </row>
    <row r="89" spans="2:9" ht="12" x14ac:dyDescent="0.2">
      <c r="B89" s="15" t="s">
        <v>39</v>
      </c>
      <c r="C89" s="53">
        <v>0</v>
      </c>
      <c r="D89" s="3">
        <v>0</v>
      </c>
      <c r="E89" s="3">
        <v>0</v>
      </c>
      <c r="F89" s="3">
        <v>0</v>
      </c>
      <c r="G89" s="3">
        <v>0</v>
      </c>
      <c r="H89" s="3">
        <v>0</v>
      </c>
      <c r="I89" s="3">
        <f t="shared" ref="I89:I104" si="18">SUM(C89+D89-E89)</f>
        <v>0</v>
      </c>
    </row>
    <row r="90" spans="2:9" ht="12" x14ac:dyDescent="0.2">
      <c r="B90" s="15" t="s">
        <v>40</v>
      </c>
      <c r="C90" s="53">
        <v>0</v>
      </c>
      <c r="D90" s="3">
        <v>0</v>
      </c>
      <c r="E90" s="3">
        <v>0</v>
      </c>
      <c r="F90" s="3">
        <v>0</v>
      </c>
      <c r="G90" s="3">
        <v>0</v>
      </c>
      <c r="H90" s="3">
        <v>0</v>
      </c>
      <c r="I90" s="3">
        <f t="shared" si="18"/>
        <v>0</v>
      </c>
    </row>
    <row r="91" spans="2:9" ht="12" x14ac:dyDescent="0.2">
      <c r="B91" s="15" t="s">
        <v>41</v>
      </c>
      <c r="C91" s="53">
        <v>3418404.33</v>
      </c>
      <c r="D91" s="3">
        <v>0</v>
      </c>
      <c r="E91" s="3">
        <v>0</v>
      </c>
      <c r="F91" s="3">
        <v>0</v>
      </c>
      <c r="G91" s="3">
        <v>0</v>
      </c>
      <c r="H91" s="3">
        <v>0</v>
      </c>
      <c r="I91" s="3">
        <f t="shared" si="18"/>
        <v>3418404.33</v>
      </c>
    </row>
    <row r="92" spans="2:9" ht="12" x14ac:dyDescent="0.2">
      <c r="B92" s="15" t="s">
        <v>42</v>
      </c>
      <c r="C92" s="53">
        <v>0</v>
      </c>
      <c r="D92" s="3">
        <v>0</v>
      </c>
      <c r="E92" s="3">
        <v>0</v>
      </c>
      <c r="F92" s="3">
        <v>0</v>
      </c>
      <c r="G92" s="3">
        <v>0</v>
      </c>
      <c r="H92" s="3">
        <v>0</v>
      </c>
      <c r="I92" s="3">
        <f t="shared" si="18"/>
        <v>0</v>
      </c>
    </row>
    <row r="93" spans="2:9" ht="12" x14ac:dyDescent="0.2">
      <c r="B93" s="15" t="s">
        <v>43</v>
      </c>
      <c r="C93" s="53">
        <v>0</v>
      </c>
      <c r="D93" s="3">
        <v>0</v>
      </c>
      <c r="E93" s="3">
        <v>0</v>
      </c>
      <c r="F93" s="3">
        <v>0</v>
      </c>
      <c r="G93" s="3">
        <v>0</v>
      </c>
      <c r="H93" s="3">
        <v>0</v>
      </c>
      <c r="I93" s="3">
        <f t="shared" si="18"/>
        <v>0</v>
      </c>
    </row>
    <row r="94" spans="2:9" ht="12" x14ac:dyDescent="0.2">
      <c r="B94" s="15" t="s">
        <v>44</v>
      </c>
      <c r="C94" s="53">
        <v>0</v>
      </c>
      <c r="D94" s="3">
        <v>0</v>
      </c>
      <c r="E94" s="3">
        <v>0</v>
      </c>
      <c r="F94" s="3">
        <v>0</v>
      </c>
      <c r="G94" s="3">
        <v>0</v>
      </c>
      <c r="H94" s="3">
        <v>0</v>
      </c>
      <c r="I94" s="3">
        <f t="shared" si="18"/>
        <v>0</v>
      </c>
    </row>
    <row r="95" spans="2:9" ht="12" x14ac:dyDescent="0.2">
      <c r="B95" s="15" t="s">
        <v>45</v>
      </c>
      <c r="C95" s="53">
        <v>0</v>
      </c>
      <c r="D95" s="3">
        <v>0</v>
      </c>
      <c r="E95" s="3">
        <v>0</v>
      </c>
      <c r="F95" s="3">
        <v>0</v>
      </c>
      <c r="G95" s="3">
        <v>0</v>
      </c>
      <c r="H95" s="3">
        <v>0</v>
      </c>
      <c r="I95" s="3">
        <f t="shared" si="18"/>
        <v>0</v>
      </c>
    </row>
    <row r="96" spans="2:9" x14ac:dyDescent="0.2">
      <c r="B96" s="16" t="s">
        <v>46</v>
      </c>
      <c r="C96" s="2">
        <f t="shared" ref="C96:H96" si="19">SUM(C97:C105)</f>
        <v>32637106.829999998</v>
      </c>
      <c r="D96" s="2">
        <f t="shared" si="19"/>
        <v>4905865.01</v>
      </c>
      <c r="E96" s="2">
        <f t="shared" si="19"/>
        <v>1051128</v>
      </c>
      <c r="F96" s="2">
        <f t="shared" si="19"/>
        <v>0</v>
      </c>
      <c r="G96" s="2">
        <f t="shared" si="19"/>
        <v>0</v>
      </c>
      <c r="H96" s="2">
        <f t="shared" si="19"/>
        <v>0</v>
      </c>
      <c r="I96" s="2">
        <f>SUM(C96+D96-E96)</f>
        <v>36491843.839999996</v>
      </c>
    </row>
    <row r="97" spans="2:9" ht="12" x14ac:dyDescent="0.2">
      <c r="B97" s="15" t="s">
        <v>47</v>
      </c>
      <c r="C97" s="53">
        <v>1682774.05</v>
      </c>
      <c r="D97" s="3">
        <v>564748.28</v>
      </c>
      <c r="E97" s="3">
        <v>0</v>
      </c>
      <c r="F97" s="3">
        <v>0</v>
      </c>
      <c r="G97" s="3">
        <v>0</v>
      </c>
      <c r="H97" s="3">
        <v>0</v>
      </c>
      <c r="I97" s="3">
        <f t="shared" si="18"/>
        <v>2247522.33</v>
      </c>
    </row>
    <row r="98" spans="2:9" ht="12" x14ac:dyDescent="0.2">
      <c r="B98" s="15" t="s">
        <v>48</v>
      </c>
      <c r="C98" s="53">
        <v>941851</v>
      </c>
      <c r="D98" s="3">
        <v>0</v>
      </c>
      <c r="E98" s="3">
        <v>207000</v>
      </c>
      <c r="F98" s="3">
        <v>0</v>
      </c>
      <c r="G98" s="3">
        <v>0</v>
      </c>
      <c r="H98" s="3">
        <v>0</v>
      </c>
      <c r="I98" s="3">
        <f t="shared" si="18"/>
        <v>734851</v>
      </c>
    </row>
    <row r="99" spans="2:9" ht="12" x14ac:dyDescent="0.2">
      <c r="B99" s="15" t="s">
        <v>49</v>
      </c>
      <c r="C99" s="53">
        <v>11723.01</v>
      </c>
      <c r="D99" s="3">
        <v>1000</v>
      </c>
      <c r="E99" s="3">
        <v>0</v>
      </c>
      <c r="F99" s="3">
        <v>0</v>
      </c>
      <c r="G99" s="3">
        <v>0</v>
      </c>
      <c r="H99" s="3">
        <v>0</v>
      </c>
      <c r="I99" s="3">
        <f t="shared" si="18"/>
        <v>12723.01</v>
      </c>
    </row>
    <row r="100" spans="2:9" ht="12" x14ac:dyDescent="0.2">
      <c r="B100" s="15" t="s">
        <v>50</v>
      </c>
      <c r="C100" s="53">
        <v>2930051</v>
      </c>
      <c r="D100" s="3">
        <v>1381919</v>
      </c>
      <c r="E100" s="3">
        <v>0</v>
      </c>
      <c r="F100" s="3">
        <v>0</v>
      </c>
      <c r="G100" s="3">
        <v>0</v>
      </c>
      <c r="H100" s="3">
        <v>0</v>
      </c>
      <c r="I100" s="3">
        <f t="shared" si="18"/>
        <v>4311970</v>
      </c>
    </row>
    <row r="101" spans="2:9" ht="12" x14ac:dyDescent="0.2">
      <c r="B101" s="17" t="s">
        <v>51</v>
      </c>
      <c r="C101" s="53">
        <v>549500</v>
      </c>
      <c r="D101" s="3">
        <v>0</v>
      </c>
      <c r="E101" s="3">
        <v>34440</v>
      </c>
      <c r="F101" s="3">
        <v>0</v>
      </c>
      <c r="G101" s="3">
        <v>0</v>
      </c>
      <c r="H101" s="3">
        <v>0</v>
      </c>
      <c r="I101" s="3">
        <f t="shared" si="18"/>
        <v>515060</v>
      </c>
    </row>
    <row r="102" spans="2:9" ht="12" x14ac:dyDescent="0.2">
      <c r="B102" s="15" t="s">
        <v>52</v>
      </c>
      <c r="C102" s="53">
        <v>17124685.989999998</v>
      </c>
      <c r="D102" s="3">
        <v>1192260.7</v>
      </c>
      <c r="E102" s="3">
        <v>0</v>
      </c>
      <c r="F102" s="3">
        <v>0</v>
      </c>
      <c r="G102" s="3">
        <v>0</v>
      </c>
      <c r="H102" s="3">
        <v>0</v>
      </c>
      <c r="I102" s="3">
        <f t="shared" si="18"/>
        <v>18316946.689999998</v>
      </c>
    </row>
    <row r="103" spans="2:9" ht="12" x14ac:dyDescent="0.2">
      <c r="B103" s="15" t="s">
        <v>53</v>
      </c>
      <c r="C103" s="53">
        <v>3875154.77</v>
      </c>
      <c r="D103" s="3">
        <v>408695.23</v>
      </c>
      <c r="E103" s="3">
        <v>0</v>
      </c>
      <c r="F103" s="3">
        <v>0</v>
      </c>
      <c r="G103" s="3">
        <v>0</v>
      </c>
      <c r="H103" s="3">
        <v>0</v>
      </c>
      <c r="I103" s="3">
        <f t="shared" si="18"/>
        <v>4283850</v>
      </c>
    </row>
    <row r="104" spans="2:9" ht="12" x14ac:dyDescent="0.2">
      <c r="B104" s="15" t="s">
        <v>54</v>
      </c>
      <c r="C104" s="53">
        <v>1050000</v>
      </c>
      <c r="D104" s="3">
        <v>0</v>
      </c>
      <c r="E104" s="3">
        <v>809688</v>
      </c>
      <c r="F104" s="3">
        <v>0</v>
      </c>
      <c r="G104" s="3">
        <v>0</v>
      </c>
      <c r="H104" s="3">
        <v>0</v>
      </c>
      <c r="I104" s="3">
        <f t="shared" si="18"/>
        <v>240312</v>
      </c>
    </row>
    <row r="105" spans="2:9" ht="12" x14ac:dyDescent="0.2">
      <c r="B105" s="15" t="s">
        <v>55</v>
      </c>
      <c r="C105" s="53">
        <v>4471367.01</v>
      </c>
      <c r="D105" s="3">
        <v>1357241.8</v>
      </c>
      <c r="E105" s="3">
        <v>0</v>
      </c>
      <c r="F105" s="3">
        <v>0</v>
      </c>
      <c r="G105" s="3">
        <v>0</v>
      </c>
      <c r="H105" s="3">
        <v>0</v>
      </c>
      <c r="I105" s="3">
        <v>0</v>
      </c>
    </row>
    <row r="106" spans="2:9" x14ac:dyDescent="0.2">
      <c r="B106" s="16" t="s">
        <v>56</v>
      </c>
      <c r="C106" s="2">
        <f t="shared" ref="C106:H106" si="20">SUM(C107:C115)</f>
        <v>30098487.600000001</v>
      </c>
      <c r="D106" s="2">
        <f t="shared" si="20"/>
        <v>19346638.189999998</v>
      </c>
      <c r="E106" s="2">
        <f t="shared" si="20"/>
        <v>72806</v>
      </c>
      <c r="F106" s="2">
        <f t="shared" si="20"/>
        <v>0</v>
      </c>
      <c r="G106" s="2">
        <f t="shared" si="20"/>
        <v>0</v>
      </c>
      <c r="H106" s="2">
        <f t="shared" si="20"/>
        <v>0</v>
      </c>
      <c r="I106" s="2">
        <f>SUM(C106+D106-E106)</f>
        <v>49372319.789999999</v>
      </c>
    </row>
    <row r="107" spans="2:9" ht="12" x14ac:dyDescent="0.2">
      <c r="B107" s="15" t="s">
        <v>57</v>
      </c>
      <c r="C107" s="53">
        <v>19608104.699999999</v>
      </c>
      <c r="D107" s="3">
        <v>6639334</v>
      </c>
      <c r="E107" s="3">
        <v>0</v>
      </c>
      <c r="F107" s="3">
        <v>0</v>
      </c>
      <c r="G107" s="3">
        <v>0</v>
      </c>
      <c r="H107" s="3">
        <v>0</v>
      </c>
      <c r="I107" s="3">
        <f t="shared" ref="I107:I114" si="21">SUM(C107+D107-E107)</f>
        <v>26247438.699999999</v>
      </c>
    </row>
    <row r="108" spans="2:9" ht="12" x14ac:dyDescent="0.2">
      <c r="B108" s="15" t="s">
        <v>58</v>
      </c>
      <c r="C108" s="53">
        <v>1347755.35</v>
      </c>
      <c r="D108" s="3">
        <v>0</v>
      </c>
      <c r="E108" s="3">
        <v>34806</v>
      </c>
      <c r="F108" s="3">
        <v>0</v>
      </c>
      <c r="G108" s="3">
        <v>0</v>
      </c>
      <c r="H108" s="3">
        <v>0</v>
      </c>
      <c r="I108" s="3">
        <f t="shared" si="21"/>
        <v>1312949.3500000001</v>
      </c>
    </row>
    <row r="109" spans="2:9" ht="12" x14ac:dyDescent="0.2">
      <c r="B109" s="15" t="s">
        <v>59</v>
      </c>
      <c r="C109" s="53">
        <v>3086601.11</v>
      </c>
      <c r="D109" s="3">
        <v>7607116.9900000002</v>
      </c>
      <c r="E109" s="3">
        <v>0</v>
      </c>
      <c r="F109" s="3">
        <v>0</v>
      </c>
      <c r="G109" s="3">
        <v>0</v>
      </c>
      <c r="H109" s="3">
        <v>0</v>
      </c>
      <c r="I109" s="3">
        <f t="shared" si="21"/>
        <v>10693718.1</v>
      </c>
    </row>
    <row r="110" spans="2:9" ht="12" x14ac:dyDescent="0.2">
      <c r="B110" s="15" t="s">
        <v>60</v>
      </c>
      <c r="C110" s="53">
        <v>2815000</v>
      </c>
      <c r="D110" s="3">
        <v>309300</v>
      </c>
      <c r="E110" s="3">
        <v>0</v>
      </c>
      <c r="F110" s="3">
        <v>0</v>
      </c>
      <c r="G110" s="3">
        <v>0</v>
      </c>
      <c r="H110" s="3">
        <v>0</v>
      </c>
      <c r="I110" s="3">
        <f t="shared" si="21"/>
        <v>3124300</v>
      </c>
    </row>
    <row r="111" spans="2:9" ht="12" x14ac:dyDescent="0.2">
      <c r="B111" s="15" t="s">
        <v>61</v>
      </c>
      <c r="C111" s="53">
        <v>2638440.44</v>
      </c>
      <c r="D111" s="3">
        <v>802099.19999999995</v>
      </c>
      <c r="E111" s="3">
        <v>0</v>
      </c>
      <c r="F111" s="3">
        <v>0</v>
      </c>
      <c r="G111" s="3">
        <v>0</v>
      </c>
      <c r="H111" s="3">
        <v>0</v>
      </c>
      <c r="I111" s="3">
        <f t="shared" si="21"/>
        <v>3440539.6399999997</v>
      </c>
    </row>
    <row r="112" spans="2:9" ht="12" x14ac:dyDescent="0.2">
      <c r="B112" s="15" t="s">
        <v>62</v>
      </c>
      <c r="C112" s="53">
        <v>115000</v>
      </c>
      <c r="D112" s="3">
        <v>106000</v>
      </c>
      <c r="E112" s="3">
        <v>0</v>
      </c>
      <c r="F112" s="3">
        <v>0</v>
      </c>
      <c r="G112" s="3">
        <v>0</v>
      </c>
      <c r="H112" s="3">
        <v>0</v>
      </c>
      <c r="I112" s="3">
        <f t="shared" si="21"/>
        <v>221000</v>
      </c>
    </row>
    <row r="113" spans="2:9" ht="12" x14ac:dyDescent="0.2">
      <c r="B113" s="15" t="s">
        <v>63</v>
      </c>
      <c r="C113" s="53">
        <v>98886</v>
      </c>
      <c r="D113" s="3">
        <v>0</v>
      </c>
      <c r="E113" s="3">
        <v>38000</v>
      </c>
      <c r="F113" s="3">
        <v>0</v>
      </c>
      <c r="G113" s="3">
        <v>0</v>
      </c>
      <c r="H113" s="3">
        <v>0</v>
      </c>
      <c r="I113" s="3">
        <f t="shared" si="21"/>
        <v>60886</v>
      </c>
    </row>
    <row r="114" spans="2:9" ht="12" x14ac:dyDescent="0.2">
      <c r="B114" s="15" t="s">
        <v>64</v>
      </c>
      <c r="C114" s="53">
        <v>0</v>
      </c>
      <c r="D114" s="3">
        <v>3777100</v>
      </c>
      <c r="E114" s="3">
        <v>0</v>
      </c>
      <c r="F114" s="3">
        <v>0</v>
      </c>
      <c r="G114" s="3">
        <v>0</v>
      </c>
      <c r="H114" s="3">
        <v>0</v>
      </c>
      <c r="I114" s="3">
        <f t="shared" si="21"/>
        <v>3777100</v>
      </c>
    </row>
    <row r="115" spans="2:9" ht="15" x14ac:dyDescent="0.2">
      <c r="B115" s="15" t="s">
        <v>65</v>
      </c>
      <c r="C115" s="82">
        <v>388700</v>
      </c>
      <c r="D115" s="3">
        <v>105688</v>
      </c>
      <c r="E115" s="3">
        <v>0</v>
      </c>
      <c r="F115" s="3">
        <v>0</v>
      </c>
      <c r="G115" s="3">
        <v>0</v>
      </c>
      <c r="H115" s="3">
        <v>0</v>
      </c>
      <c r="I115" s="3">
        <v>0</v>
      </c>
    </row>
    <row r="116" spans="2:9" x14ac:dyDescent="0.2">
      <c r="B116" s="16" t="s">
        <v>66</v>
      </c>
      <c r="C116" s="2">
        <f t="shared" ref="C116:H116" si="22">SUM(C117:C125)</f>
        <v>8900000</v>
      </c>
      <c r="D116" s="2">
        <f t="shared" si="22"/>
        <v>34639530.810000002</v>
      </c>
      <c r="E116" s="2">
        <f t="shared" si="22"/>
        <v>0</v>
      </c>
      <c r="F116" s="2">
        <f t="shared" si="22"/>
        <v>0</v>
      </c>
      <c r="G116" s="2">
        <f t="shared" si="22"/>
        <v>0</v>
      </c>
      <c r="H116" s="2">
        <f t="shared" si="22"/>
        <v>0</v>
      </c>
      <c r="I116" s="2">
        <f>SUM(C116+D116-E116)</f>
        <v>43539530.810000002</v>
      </c>
    </row>
    <row r="117" spans="2:9" ht="12" x14ac:dyDescent="0.2">
      <c r="B117" s="15" t="s">
        <v>67</v>
      </c>
      <c r="C117" s="53">
        <v>7000000</v>
      </c>
      <c r="D117" s="3">
        <v>0</v>
      </c>
      <c r="E117" s="3">
        <v>0</v>
      </c>
      <c r="F117" s="3">
        <v>0</v>
      </c>
      <c r="G117" s="3">
        <v>0</v>
      </c>
      <c r="H117" s="3">
        <v>0</v>
      </c>
      <c r="I117" s="3">
        <f t="shared" ref="I117:I132" si="23">SUM(C117+D117-E117)</f>
        <v>7000000</v>
      </c>
    </row>
    <row r="118" spans="2:9" ht="12" x14ac:dyDescent="0.2">
      <c r="B118" s="15" t="s">
        <v>68</v>
      </c>
      <c r="C118" s="53">
        <v>100000</v>
      </c>
      <c r="D118" s="3">
        <v>16350</v>
      </c>
      <c r="E118" s="3">
        <v>0</v>
      </c>
      <c r="F118" s="3">
        <v>0</v>
      </c>
      <c r="G118" s="3">
        <v>0</v>
      </c>
      <c r="H118" s="3">
        <v>0</v>
      </c>
      <c r="I118" s="3">
        <f t="shared" si="23"/>
        <v>116350</v>
      </c>
    </row>
    <row r="119" spans="2:9" ht="12" x14ac:dyDescent="0.2">
      <c r="B119" s="15" t="s">
        <v>69</v>
      </c>
      <c r="C119" s="53">
        <v>0</v>
      </c>
      <c r="D119" s="3">
        <v>10725805.59</v>
      </c>
      <c r="E119" s="3">
        <v>0</v>
      </c>
      <c r="F119" s="3">
        <v>0</v>
      </c>
      <c r="G119" s="3">
        <v>0</v>
      </c>
      <c r="H119" s="3">
        <v>0</v>
      </c>
      <c r="I119" s="3">
        <f t="shared" si="23"/>
        <v>10725805.59</v>
      </c>
    </row>
    <row r="120" spans="2:9" ht="12" x14ac:dyDescent="0.2">
      <c r="B120" s="15" t="s">
        <v>70</v>
      </c>
      <c r="C120" s="53">
        <v>1800000</v>
      </c>
      <c r="D120" s="3">
        <v>23897375.219999999</v>
      </c>
      <c r="E120" s="3">
        <v>0</v>
      </c>
      <c r="F120" s="3">
        <v>0</v>
      </c>
      <c r="G120" s="3">
        <v>0</v>
      </c>
      <c r="H120" s="3">
        <v>0</v>
      </c>
      <c r="I120" s="3">
        <f t="shared" si="23"/>
        <v>25697375.219999999</v>
      </c>
    </row>
    <row r="121" spans="2:9" x14ac:dyDescent="0.2">
      <c r="B121" s="15" t="s">
        <v>71</v>
      </c>
      <c r="C121" s="3">
        <v>0</v>
      </c>
      <c r="D121" s="3">
        <v>0</v>
      </c>
      <c r="E121" s="3">
        <v>0</v>
      </c>
      <c r="F121" s="3">
        <v>0</v>
      </c>
      <c r="G121" s="3">
        <v>0</v>
      </c>
      <c r="H121" s="3">
        <v>0</v>
      </c>
      <c r="I121" s="3">
        <f t="shared" si="23"/>
        <v>0</v>
      </c>
    </row>
    <row r="122" spans="2:9" x14ac:dyDescent="0.2">
      <c r="B122" s="15" t="s">
        <v>72</v>
      </c>
      <c r="C122" s="3">
        <v>0</v>
      </c>
      <c r="D122" s="3">
        <v>0</v>
      </c>
      <c r="E122" s="3">
        <v>0</v>
      </c>
      <c r="F122" s="3">
        <v>0</v>
      </c>
      <c r="G122" s="3">
        <v>0</v>
      </c>
      <c r="H122" s="3">
        <v>0</v>
      </c>
      <c r="I122" s="3">
        <f t="shared" si="23"/>
        <v>0</v>
      </c>
    </row>
    <row r="123" spans="2:9" x14ac:dyDescent="0.2">
      <c r="B123" s="15" t="s">
        <v>73</v>
      </c>
      <c r="C123" s="3">
        <v>0</v>
      </c>
      <c r="D123" s="3">
        <v>0</v>
      </c>
      <c r="E123" s="3">
        <v>0</v>
      </c>
      <c r="F123" s="3">
        <v>0</v>
      </c>
      <c r="G123" s="3">
        <v>0</v>
      </c>
      <c r="H123" s="3">
        <v>0</v>
      </c>
      <c r="I123" s="3">
        <f t="shared" si="23"/>
        <v>0</v>
      </c>
    </row>
    <row r="124" spans="2:9" x14ac:dyDescent="0.2">
      <c r="B124" s="15" t="s">
        <v>74</v>
      </c>
      <c r="C124" s="3">
        <v>0</v>
      </c>
      <c r="D124" s="3">
        <v>0</v>
      </c>
      <c r="E124" s="3">
        <v>0</v>
      </c>
      <c r="F124" s="3">
        <v>0</v>
      </c>
      <c r="G124" s="3">
        <v>0</v>
      </c>
      <c r="H124" s="3">
        <v>0</v>
      </c>
      <c r="I124" s="3">
        <f t="shared" si="23"/>
        <v>0</v>
      </c>
    </row>
    <row r="125" spans="2:9" x14ac:dyDescent="0.2">
      <c r="B125" s="15" t="s">
        <v>75</v>
      </c>
      <c r="C125" s="3">
        <v>0</v>
      </c>
      <c r="D125" s="3">
        <v>0</v>
      </c>
      <c r="E125" s="3">
        <v>0</v>
      </c>
      <c r="F125" s="3">
        <v>0</v>
      </c>
      <c r="G125" s="3">
        <v>0</v>
      </c>
      <c r="H125" s="3">
        <v>0</v>
      </c>
      <c r="I125" s="3">
        <f t="shared" si="23"/>
        <v>0</v>
      </c>
    </row>
    <row r="126" spans="2:9" x14ac:dyDescent="0.2">
      <c r="B126" s="16" t="s">
        <v>76</v>
      </c>
      <c r="C126" s="2">
        <f t="shared" ref="C126:H126" si="24">SUM(C127:C135)</f>
        <v>22167450</v>
      </c>
      <c r="D126" s="2">
        <f t="shared" si="24"/>
        <v>2113930</v>
      </c>
      <c r="E126" s="2">
        <f t="shared" si="24"/>
        <v>4980485.25</v>
      </c>
      <c r="F126" s="2">
        <f t="shared" si="24"/>
        <v>0</v>
      </c>
      <c r="G126" s="2">
        <f t="shared" si="24"/>
        <v>0</v>
      </c>
      <c r="H126" s="2">
        <f t="shared" si="24"/>
        <v>0</v>
      </c>
      <c r="I126" s="2">
        <f>SUM(C126+D126-E126)</f>
        <v>19300894.75</v>
      </c>
    </row>
    <row r="127" spans="2:9" x14ac:dyDescent="0.2">
      <c r="B127" s="15" t="s">
        <v>77</v>
      </c>
      <c r="C127" s="3">
        <v>444050</v>
      </c>
      <c r="D127" s="3">
        <v>1538500</v>
      </c>
      <c r="E127" s="3">
        <v>0</v>
      </c>
      <c r="F127" s="3">
        <v>0</v>
      </c>
      <c r="G127" s="3">
        <v>0</v>
      </c>
      <c r="H127" s="3">
        <v>0</v>
      </c>
      <c r="I127" s="3">
        <f t="shared" si="23"/>
        <v>1982550</v>
      </c>
    </row>
    <row r="128" spans="2:9" x14ac:dyDescent="0.2">
      <c r="B128" s="15" t="s">
        <v>78</v>
      </c>
      <c r="C128" s="3">
        <v>408000</v>
      </c>
      <c r="D128" s="3">
        <v>356000</v>
      </c>
      <c r="E128" s="3">
        <v>0</v>
      </c>
      <c r="F128" s="3">
        <v>0</v>
      </c>
      <c r="G128" s="3">
        <v>0</v>
      </c>
      <c r="H128" s="3">
        <v>0</v>
      </c>
      <c r="I128" s="3">
        <f t="shared" si="23"/>
        <v>764000</v>
      </c>
    </row>
    <row r="129" spans="2:9" x14ac:dyDescent="0.2">
      <c r="B129" s="15" t="s">
        <v>79</v>
      </c>
      <c r="C129" s="3">
        <v>125000</v>
      </c>
      <c r="D129" s="3">
        <v>0</v>
      </c>
      <c r="E129" s="3">
        <v>0</v>
      </c>
      <c r="F129" s="3">
        <v>0</v>
      </c>
      <c r="G129" s="3">
        <v>0</v>
      </c>
      <c r="H129" s="3">
        <v>0</v>
      </c>
      <c r="I129" s="3">
        <f t="shared" si="23"/>
        <v>125000</v>
      </c>
    </row>
    <row r="130" spans="2:9" x14ac:dyDescent="0.2">
      <c r="B130" s="15" t="s">
        <v>80</v>
      </c>
      <c r="C130" s="3">
        <v>17800000</v>
      </c>
      <c r="D130" s="3">
        <v>0</v>
      </c>
      <c r="E130" s="3">
        <v>3747900</v>
      </c>
      <c r="F130" s="3">
        <v>0</v>
      </c>
      <c r="G130" s="3">
        <v>0</v>
      </c>
      <c r="H130" s="3">
        <v>0</v>
      </c>
      <c r="I130" s="3">
        <f t="shared" si="23"/>
        <v>14052100</v>
      </c>
    </row>
    <row r="131" spans="2:9" x14ac:dyDescent="0.2">
      <c r="B131" s="15" t="s">
        <v>81</v>
      </c>
      <c r="C131" s="3">
        <v>0</v>
      </c>
      <c r="D131" s="3">
        <v>0</v>
      </c>
      <c r="E131" s="3">
        <v>0</v>
      </c>
      <c r="F131" s="3">
        <v>0</v>
      </c>
      <c r="G131" s="3">
        <v>0</v>
      </c>
      <c r="H131" s="3">
        <v>0</v>
      </c>
      <c r="I131" s="3">
        <f t="shared" si="23"/>
        <v>0</v>
      </c>
    </row>
    <row r="132" spans="2:9" x14ac:dyDescent="0.2">
      <c r="B132" s="15" t="s">
        <v>82</v>
      </c>
      <c r="C132" s="3">
        <v>3370400</v>
      </c>
      <c r="D132" s="3">
        <v>0</v>
      </c>
      <c r="E132" s="3">
        <v>1232585.25</v>
      </c>
      <c r="F132" s="3">
        <v>0</v>
      </c>
      <c r="G132" s="3">
        <v>0</v>
      </c>
      <c r="H132" s="3">
        <v>0</v>
      </c>
      <c r="I132" s="3">
        <f t="shared" si="23"/>
        <v>2137814.75</v>
      </c>
    </row>
    <row r="133" spans="2:9" ht="12" x14ac:dyDescent="0.2">
      <c r="B133" s="15" t="s">
        <v>83</v>
      </c>
      <c r="C133" s="53">
        <v>0</v>
      </c>
      <c r="D133" s="3">
        <v>0</v>
      </c>
      <c r="E133" s="3">
        <v>0</v>
      </c>
      <c r="F133" s="3">
        <v>0</v>
      </c>
      <c r="G133" s="3">
        <v>0</v>
      </c>
      <c r="H133" s="3">
        <v>0</v>
      </c>
      <c r="I133" s="3">
        <v>0</v>
      </c>
    </row>
    <row r="134" spans="2:9" ht="12" x14ac:dyDescent="0.2">
      <c r="B134" s="15" t="s">
        <v>84</v>
      </c>
      <c r="C134" s="53">
        <v>0</v>
      </c>
      <c r="D134" s="3">
        <v>0</v>
      </c>
      <c r="E134" s="3">
        <v>0</v>
      </c>
      <c r="F134" s="3">
        <v>0</v>
      </c>
      <c r="G134" s="3">
        <v>0</v>
      </c>
      <c r="H134" s="3">
        <v>0</v>
      </c>
      <c r="I134" s="3">
        <v>0</v>
      </c>
    </row>
    <row r="135" spans="2:9" ht="12" x14ac:dyDescent="0.2">
      <c r="B135" s="15" t="s">
        <v>85</v>
      </c>
      <c r="C135" s="53">
        <v>20000</v>
      </c>
      <c r="D135" s="3">
        <v>219430</v>
      </c>
      <c r="E135" s="3">
        <v>0</v>
      </c>
      <c r="F135" s="3">
        <v>0</v>
      </c>
      <c r="G135" s="3">
        <v>0</v>
      </c>
      <c r="H135" s="3">
        <v>0</v>
      </c>
      <c r="I135" s="3">
        <v>0</v>
      </c>
    </row>
    <row r="136" spans="2:9" x14ac:dyDescent="0.2">
      <c r="B136" s="16" t="s">
        <v>86</v>
      </c>
      <c r="C136" s="2">
        <f t="shared" ref="C136:H136" si="25">SUM(C137:C139)</f>
        <v>0</v>
      </c>
      <c r="D136" s="2">
        <f t="shared" si="25"/>
        <v>146593678.47</v>
      </c>
      <c r="E136" s="2">
        <f t="shared" si="25"/>
        <v>0</v>
      </c>
      <c r="F136" s="2">
        <f t="shared" si="25"/>
        <v>0</v>
      </c>
      <c r="G136" s="2">
        <f t="shared" si="25"/>
        <v>0</v>
      </c>
      <c r="H136" s="2">
        <f t="shared" si="25"/>
        <v>0</v>
      </c>
      <c r="I136" s="2">
        <f>SUM(C136+D136-E136)</f>
        <v>146593678.47</v>
      </c>
    </row>
    <row r="137" spans="2:9" x14ac:dyDescent="0.2">
      <c r="B137" s="15" t="s">
        <v>87</v>
      </c>
      <c r="C137" s="3">
        <v>0</v>
      </c>
      <c r="D137" s="3">
        <v>142954373.78999999</v>
      </c>
      <c r="E137" s="3">
        <v>0</v>
      </c>
      <c r="F137" s="3">
        <v>0</v>
      </c>
      <c r="G137" s="3">
        <v>0</v>
      </c>
      <c r="H137" s="3">
        <v>0</v>
      </c>
      <c r="I137" s="3">
        <f t="shared" ref="I137:I147" si="26">SUM(C137+D137-E137)</f>
        <v>142954373.78999999</v>
      </c>
    </row>
    <row r="138" spans="2:9" x14ac:dyDescent="0.2">
      <c r="B138" s="15" t="s">
        <v>88</v>
      </c>
      <c r="C138" s="3">
        <v>0</v>
      </c>
      <c r="D138" s="3">
        <v>3639304.68</v>
      </c>
      <c r="E138" s="3">
        <v>0</v>
      </c>
      <c r="F138" s="3">
        <v>0</v>
      </c>
      <c r="G138" s="3">
        <v>0</v>
      </c>
      <c r="H138" s="3">
        <v>0</v>
      </c>
      <c r="I138" s="3">
        <f t="shared" si="26"/>
        <v>3639304.68</v>
      </c>
    </row>
    <row r="139" spans="2:9" x14ac:dyDescent="0.2">
      <c r="B139" s="15" t="s">
        <v>89</v>
      </c>
      <c r="C139" s="3">
        <v>0</v>
      </c>
      <c r="D139" s="3">
        <v>0</v>
      </c>
      <c r="E139" s="3">
        <v>0</v>
      </c>
      <c r="F139" s="3">
        <v>0</v>
      </c>
      <c r="G139" s="3">
        <v>0</v>
      </c>
      <c r="H139" s="3">
        <v>0</v>
      </c>
      <c r="I139" s="3">
        <f t="shared" si="26"/>
        <v>0</v>
      </c>
    </row>
    <row r="140" spans="2:9" x14ac:dyDescent="0.2">
      <c r="B140" s="16" t="s">
        <v>90</v>
      </c>
      <c r="C140" s="2">
        <f>SUM(C141:C147)</f>
        <v>141844345.24000001</v>
      </c>
      <c r="D140" s="2">
        <f>SUM(D141:D147)</f>
        <v>0</v>
      </c>
      <c r="E140" s="2">
        <f>SUM(E141:E147)</f>
        <v>140773080.84999999</v>
      </c>
      <c r="F140" s="2">
        <v>0</v>
      </c>
      <c r="G140" s="2">
        <v>0</v>
      </c>
      <c r="H140" s="2">
        <v>0</v>
      </c>
      <c r="I140" s="2">
        <f>SUM(C140+D140-E140)</f>
        <v>1071264.3900000155</v>
      </c>
    </row>
    <row r="141" spans="2:9" x14ac:dyDescent="0.2">
      <c r="B141" s="15" t="s">
        <v>91</v>
      </c>
      <c r="C141" s="3">
        <v>0</v>
      </c>
      <c r="D141" s="3">
        <v>0</v>
      </c>
      <c r="E141" s="3">
        <v>0</v>
      </c>
      <c r="F141" s="3">
        <v>0</v>
      </c>
      <c r="G141" s="3">
        <v>0</v>
      </c>
      <c r="H141" s="3">
        <v>0</v>
      </c>
      <c r="I141" s="3">
        <f t="shared" si="26"/>
        <v>0</v>
      </c>
    </row>
    <row r="142" spans="2:9" x14ac:dyDescent="0.2">
      <c r="B142" s="15" t="s">
        <v>92</v>
      </c>
      <c r="C142" s="3">
        <v>0</v>
      </c>
      <c r="D142" s="3">
        <v>0</v>
      </c>
      <c r="E142" s="3">
        <v>0</v>
      </c>
      <c r="F142" s="3">
        <v>0</v>
      </c>
      <c r="G142" s="3">
        <v>0</v>
      </c>
      <c r="H142" s="3">
        <v>0</v>
      </c>
      <c r="I142" s="3">
        <f t="shared" si="26"/>
        <v>0</v>
      </c>
    </row>
    <row r="143" spans="2:9" x14ac:dyDescent="0.2">
      <c r="B143" s="15" t="s">
        <v>93</v>
      </c>
      <c r="C143" s="3">
        <v>0</v>
      </c>
      <c r="D143" s="3">
        <v>0</v>
      </c>
      <c r="E143" s="3">
        <v>0</v>
      </c>
      <c r="F143" s="3">
        <v>0</v>
      </c>
      <c r="G143" s="3">
        <v>0</v>
      </c>
      <c r="H143" s="3">
        <v>0</v>
      </c>
      <c r="I143" s="3">
        <f t="shared" si="26"/>
        <v>0</v>
      </c>
    </row>
    <row r="144" spans="2:9" x14ac:dyDescent="0.2">
      <c r="B144" s="15" t="s">
        <v>94</v>
      </c>
      <c r="C144" s="3">
        <v>0</v>
      </c>
      <c r="D144" s="3">
        <v>0</v>
      </c>
      <c r="E144" s="3">
        <v>0</v>
      </c>
      <c r="F144" s="3">
        <v>0</v>
      </c>
      <c r="G144" s="3">
        <v>0</v>
      </c>
      <c r="H144" s="3">
        <v>0</v>
      </c>
      <c r="I144" s="3">
        <f t="shared" si="26"/>
        <v>0</v>
      </c>
    </row>
    <row r="145" spans="2:9" x14ac:dyDescent="0.2">
      <c r="B145" s="15" t="s">
        <v>95</v>
      </c>
      <c r="C145" s="3">
        <v>0</v>
      </c>
      <c r="D145" s="3">
        <v>0</v>
      </c>
      <c r="E145" s="3">
        <v>0</v>
      </c>
      <c r="F145" s="3">
        <v>0</v>
      </c>
      <c r="G145" s="3">
        <v>0</v>
      </c>
      <c r="H145" s="3">
        <v>0</v>
      </c>
      <c r="I145" s="3">
        <f t="shared" si="26"/>
        <v>0</v>
      </c>
    </row>
    <row r="146" spans="2:9" x14ac:dyDescent="0.2">
      <c r="B146" s="15" t="s">
        <v>96</v>
      </c>
      <c r="C146" s="3">
        <v>0</v>
      </c>
      <c r="D146" s="3">
        <v>0</v>
      </c>
      <c r="E146" s="3">
        <v>0</v>
      </c>
      <c r="F146" s="3">
        <v>0</v>
      </c>
      <c r="G146" s="3">
        <v>0</v>
      </c>
      <c r="H146" s="3">
        <v>0</v>
      </c>
      <c r="I146" s="3">
        <f t="shared" si="26"/>
        <v>0</v>
      </c>
    </row>
    <row r="147" spans="2:9" x14ac:dyDescent="0.2">
      <c r="B147" s="15" t="s">
        <v>97</v>
      </c>
      <c r="C147" s="3">
        <v>141844345.24000001</v>
      </c>
      <c r="D147" s="3">
        <v>0</v>
      </c>
      <c r="E147" s="3">
        <v>140773080.84999999</v>
      </c>
      <c r="F147" s="3">
        <v>0</v>
      </c>
      <c r="G147" s="3">
        <v>0</v>
      </c>
      <c r="H147" s="3">
        <v>0</v>
      </c>
      <c r="I147" s="3">
        <f t="shared" si="26"/>
        <v>1071264.3900000155</v>
      </c>
    </row>
    <row r="148" spans="2:9" x14ac:dyDescent="0.2">
      <c r="B148" s="16" t="s">
        <v>98</v>
      </c>
      <c r="C148" s="2">
        <f t="shared" ref="C148:H148" si="27">SUM(C149:C151)</f>
        <v>18000</v>
      </c>
      <c r="D148" s="2">
        <f t="shared" si="27"/>
        <v>1785000</v>
      </c>
      <c r="E148" s="2">
        <f t="shared" si="27"/>
        <v>0</v>
      </c>
      <c r="F148" s="2">
        <f t="shared" si="27"/>
        <v>0</v>
      </c>
      <c r="G148" s="2">
        <f t="shared" si="27"/>
        <v>0</v>
      </c>
      <c r="H148" s="2">
        <f t="shared" si="27"/>
        <v>0</v>
      </c>
      <c r="I148" s="2">
        <f>SUM(C148+D148-E148)</f>
        <v>1803000</v>
      </c>
    </row>
    <row r="149" spans="2:9" ht="12" x14ac:dyDescent="0.2">
      <c r="B149" s="15" t="s">
        <v>99</v>
      </c>
      <c r="C149" s="50">
        <v>0</v>
      </c>
      <c r="D149" s="3">
        <v>0</v>
      </c>
      <c r="E149" s="3">
        <v>0</v>
      </c>
      <c r="F149" s="3">
        <v>0</v>
      </c>
      <c r="G149" s="3">
        <v>0</v>
      </c>
      <c r="H149" s="3">
        <v>0</v>
      </c>
      <c r="I149" s="3">
        <v>0</v>
      </c>
    </row>
    <row r="150" spans="2:9" ht="12" x14ac:dyDescent="0.2">
      <c r="B150" s="15" t="s">
        <v>100</v>
      </c>
      <c r="C150" s="50">
        <v>0</v>
      </c>
      <c r="D150" s="3">
        <v>0</v>
      </c>
      <c r="E150" s="3">
        <v>0</v>
      </c>
      <c r="F150" s="3">
        <v>0</v>
      </c>
      <c r="G150" s="3">
        <v>0</v>
      </c>
      <c r="H150" s="3">
        <v>0</v>
      </c>
      <c r="I150" s="3">
        <v>0</v>
      </c>
    </row>
    <row r="151" spans="2:9" x14ac:dyDescent="0.2">
      <c r="B151" s="15" t="s">
        <v>101</v>
      </c>
      <c r="C151" s="3">
        <v>18000</v>
      </c>
      <c r="D151" s="3">
        <v>1785000</v>
      </c>
      <c r="E151" s="3">
        <v>0</v>
      </c>
      <c r="F151" s="3">
        <v>0</v>
      </c>
      <c r="G151" s="3">
        <v>0</v>
      </c>
      <c r="H151" s="3">
        <v>0</v>
      </c>
      <c r="I151" s="3">
        <f t="shared" ref="I151" si="28">SUM(C151+D151-E151)</f>
        <v>1803000</v>
      </c>
    </row>
    <row r="152" spans="2:9" x14ac:dyDescent="0.2">
      <c r="B152" s="16" t="s">
        <v>102</v>
      </c>
      <c r="C152" s="2">
        <v>0</v>
      </c>
      <c r="D152" s="2">
        <v>0</v>
      </c>
      <c r="E152" s="2">
        <v>0</v>
      </c>
      <c r="F152" s="2">
        <v>0</v>
      </c>
      <c r="G152" s="2">
        <v>0</v>
      </c>
      <c r="H152" s="2">
        <v>0</v>
      </c>
      <c r="I152" s="2">
        <v>0</v>
      </c>
    </row>
    <row r="153" spans="2:9" x14ac:dyDescent="0.2">
      <c r="B153" s="15" t="s">
        <v>103</v>
      </c>
      <c r="C153" s="3">
        <v>0</v>
      </c>
      <c r="D153" s="3">
        <v>0</v>
      </c>
      <c r="E153" s="3">
        <v>0</v>
      </c>
      <c r="F153" s="3">
        <v>0</v>
      </c>
      <c r="G153" s="3">
        <v>0</v>
      </c>
      <c r="H153" s="3">
        <v>0</v>
      </c>
      <c r="I153" s="3">
        <v>0</v>
      </c>
    </row>
    <row r="154" spans="2:9" x14ac:dyDescent="0.2">
      <c r="B154" s="15" t="s">
        <v>104</v>
      </c>
      <c r="C154" s="3">
        <v>0</v>
      </c>
      <c r="D154" s="3">
        <v>0</v>
      </c>
      <c r="E154" s="3">
        <v>0</v>
      </c>
      <c r="F154" s="3">
        <v>0</v>
      </c>
      <c r="G154" s="3">
        <v>0</v>
      </c>
      <c r="H154" s="3">
        <v>0</v>
      </c>
      <c r="I154" s="3">
        <v>0</v>
      </c>
    </row>
    <row r="155" spans="2:9" x14ac:dyDescent="0.2">
      <c r="B155" s="15" t="s">
        <v>105</v>
      </c>
      <c r="C155" s="3">
        <v>0</v>
      </c>
      <c r="D155" s="3">
        <v>0</v>
      </c>
      <c r="E155" s="3">
        <v>0</v>
      </c>
      <c r="F155" s="3">
        <v>0</v>
      </c>
      <c r="G155" s="3">
        <v>0</v>
      </c>
      <c r="H155" s="3">
        <v>0</v>
      </c>
      <c r="I155" s="3">
        <v>0</v>
      </c>
    </row>
    <row r="156" spans="2:9" x14ac:dyDescent="0.2">
      <c r="B156" s="17" t="s">
        <v>106</v>
      </c>
      <c r="C156" s="3">
        <v>0</v>
      </c>
      <c r="D156" s="3">
        <v>0</v>
      </c>
      <c r="E156" s="3">
        <v>0</v>
      </c>
      <c r="F156" s="3">
        <v>0</v>
      </c>
      <c r="G156" s="3">
        <v>0</v>
      </c>
      <c r="H156" s="3">
        <v>0</v>
      </c>
      <c r="I156" s="3">
        <v>0</v>
      </c>
    </row>
    <row r="157" spans="2:9" x14ac:dyDescent="0.2">
      <c r="B157" s="15" t="s">
        <v>107</v>
      </c>
      <c r="C157" s="3">
        <v>0</v>
      </c>
      <c r="D157" s="3">
        <v>0</v>
      </c>
      <c r="E157" s="3">
        <v>0</v>
      </c>
      <c r="F157" s="3">
        <v>0</v>
      </c>
      <c r="G157" s="3">
        <v>0</v>
      </c>
      <c r="H157" s="3">
        <v>0</v>
      </c>
      <c r="I157" s="3">
        <v>0</v>
      </c>
    </row>
    <row r="158" spans="2:9" x14ac:dyDescent="0.2">
      <c r="B158" s="15" t="s">
        <v>108</v>
      </c>
      <c r="C158" s="3">
        <v>0</v>
      </c>
      <c r="D158" s="3">
        <v>0</v>
      </c>
      <c r="E158" s="3">
        <v>0</v>
      </c>
      <c r="F158" s="3">
        <v>0</v>
      </c>
      <c r="G158" s="3">
        <v>0</v>
      </c>
      <c r="H158" s="3">
        <v>0</v>
      </c>
      <c r="I158" s="3">
        <v>0</v>
      </c>
    </row>
    <row r="159" spans="2:9" x14ac:dyDescent="0.2">
      <c r="B159" s="15" t="s">
        <v>109</v>
      </c>
      <c r="C159" s="3">
        <v>0</v>
      </c>
      <c r="D159" s="3">
        <v>0</v>
      </c>
      <c r="E159" s="3">
        <v>0</v>
      </c>
      <c r="F159" s="3">
        <v>0</v>
      </c>
      <c r="G159" s="3">
        <v>0</v>
      </c>
      <c r="H159" s="3">
        <v>0</v>
      </c>
      <c r="I159" s="3">
        <v>0</v>
      </c>
    </row>
    <row r="160" spans="2:9" x14ac:dyDescent="0.2">
      <c r="B160" s="10"/>
      <c r="C160" s="4"/>
      <c r="D160" s="4"/>
      <c r="E160" s="4"/>
      <c r="F160" s="4"/>
      <c r="G160" s="4"/>
      <c r="H160" s="4"/>
      <c r="I160" s="4"/>
    </row>
    <row r="161" spans="2:10" x14ac:dyDescent="0.2">
      <c r="B161" s="14" t="s">
        <v>111</v>
      </c>
      <c r="C161" s="5">
        <f t="shared" ref="C161:H161" si="29">SUM(C13+C87)</f>
        <v>470497481</v>
      </c>
      <c r="D161" s="5">
        <f t="shared" si="29"/>
        <v>286707783.95999998</v>
      </c>
      <c r="E161" s="5">
        <f t="shared" si="29"/>
        <v>166752573.85999998</v>
      </c>
      <c r="F161" s="5">
        <f t="shared" si="29"/>
        <v>0</v>
      </c>
      <c r="G161" s="5">
        <f t="shared" si="29"/>
        <v>0</v>
      </c>
      <c r="H161" s="5">
        <f t="shared" si="29"/>
        <v>0</v>
      </c>
      <c r="I161" s="2">
        <f>SUM(C161+D161-E161)</f>
        <v>590452691.10000002</v>
      </c>
      <c r="J161" s="63"/>
    </row>
    <row r="162" spans="2:10" x14ac:dyDescent="0.2">
      <c r="B162" s="11"/>
      <c r="C162" s="6"/>
      <c r="D162" s="6"/>
      <c r="E162" s="6"/>
      <c r="F162" s="6"/>
      <c r="G162" s="6"/>
      <c r="H162" s="6"/>
      <c r="I162" s="6"/>
    </row>
    <row r="164" spans="2:10" ht="15" x14ac:dyDescent="0.2">
      <c r="B164" s="49" t="s">
        <v>125</v>
      </c>
    </row>
    <row r="165" spans="2:10" ht="12" x14ac:dyDescent="0.2">
      <c r="B165"/>
    </row>
    <row r="166" spans="2:10" ht="15" x14ac:dyDescent="0.2">
      <c r="B166" s="56"/>
      <c r="C166" s="56"/>
      <c r="D166" s="92"/>
      <c r="E166" s="88"/>
      <c r="F166" s="88"/>
      <c r="G166" s="88"/>
    </row>
    <row r="167" spans="2:10" ht="15" x14ac:dyDescent="0.2">
      <c r="B167" s="57"/>
      <c r="C167" s="56"/>
      <c r="D167" s="89"/>
      <c r="E167" s="89"/>
      <c r="F167" s="89"/>
      <c r="G167" s="89"/>
    </row>
    <row r="168" spans="2:10" x14ac:dyDescent="0.2">
      <c r="B168" s="42"/>
      <c r="C168" s="85"/>
      <c r="D168" s="85"/>
      <c r="E168" s="85"/>
    </row>
    <row r="169" spans="2:10" x14ac:dyDescent="0.2">
      <c r="C169" s="86"/>
      <c r="D169" s="86"/>
      <c r="E169" s="86"/>
    </row>
  </sheetData>
  <protectedRanges>
    <protectedRange sqref="C13 F13:H13" name="Rango1_2"/>
    <protectedRange sqref="C87 F87:H87" name="Rango1_2_2"/>
    <protectedRange sqref="D13:E13" name="Rango1_2_1"/>
    <protectedRange sqref="D87:E87" name="Rango1_2_2_1"/>
    <protectedRange sqref="I87" name="Rango1_2_2_2"/>
  </protectedRanges>
  <mergeCells count="13">
    <mergeCell ref="C168:E168"/>
    <mergeCell ref="C169:E169"/>
    <mergeCell ref="B1:D1"/>
    <mergeCell ref="B2:D2"/>
    <mergeCell ref="B3:D3"/>
    <mergeCell ref="B6:I6"/>
    <mergeCell ref="B7:I7"/>
    <mergeCell ref="D166:G166"/>
    <mergeCell ref="D167:G167"/>
    <mergeCell ref="B8:I8"/>
    <mergeCell ref="B9:I9"/>
    <mergeCell ref="B10:I10"/>
    <mergeCell ref="D11:H11"/>
  </mergeCells>
  <pageMargins left="0.70866141732283472" right="0.70866141732283472" top="0.74803149606299213" bottom="0.74803149606299213" header="0.31496062992125984" footer="0.31496062992125984"/>
  <pageSetup scale="74" orientation="landscape" r:id="rId1"/>
  <rowBreaks count="1" manualBreakCount="1">
    <brk id="111" max="8" man="1"/>
  </rowBreaks>
  <ignoredErrors>
    <ignoredError sqref="C22 C14 C13 F32:H32 F22:H22 F51:H51 F47:H50 F59:H59 F54:H56 F52:H52 C81:C87 F64:H76 F81:H81 F80:H80 F79:H79 F88:H88 F97:H97 C116 C140:C146 C149:C150 C88 C162 F116:H116 F87:H87 F24:H25 F23:H23 F30:H30 F26:H26 F27:H27 F28:H28 F29:H29 F31:H31 F33:H33 F34:H34 F35:H35 F36:H36 F37:H37 F38:H38 F40:H40 F39:H39 F41:H41 F44:H44 F45:H45 F46:H46 F53:H53 F58:H58 F61:H61 F60:H60 F57:H57 F78:H78 F77:H77 F13:H13 D13:E14 I13:I16 D156:E161 D67:E72 C32 C42 C52 C96 C152:C160 C66:D66 D22:E22 D32:E32 D42:E42 D52:E52 E63 D78:E79 D81:E88 D94:E96 D106:E106 D116:E116 D126:E126 E119 E128 E133:E135 I23:I33 I17:I21 I39:I65 E48:E51 E64:E66 D74:E76 E117 E120 E131 I66 I36:I38 I34:I35 D93 E121:E125 D140:E140 I148:I161 I141:I147 I74:I140 I67:I73" unlockedFormula="1"/>
    <ignoredError sqref="F14:H14 F43:H43 F42:H42 C62:C65 F62:H62 F96:H96 C106 F106:H106 C126 F126:H126 C136 C148 F148:H148 F63:H63 F136:H136 D136:E136 D62:E62 C78 C74:C76 C67:C72 D141:E146 E138 E137 D152:E155 E139 D148:E150" formulaRange="1" unlockedFormula="1"/>
    <ignoredError sqref="F125:H125" formulaRange="1"/>
    <ignoredError sqref="I22"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showGridLines="0" workbookViewId="0">
      <selection activeCell="B38" sqref="B38:G47"/>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31 de Diciembre de 2025</v>
      </c>
      <c r="C3" s="87"/>
      <c r="D3" s="87"/>
      <c r="E3" s="39" t="s">
        <v>4</v>
      </c>
      <c r="F3" s="40">
        <f>'Notas de Disciplina Financiera'!D3</f>
        <v>4</v>
      </c>
    </row>
    <row r="5" spans="1:6" ht="12" thickBot="1" x14ac:dyDescent="0.25">
      <c r="C5" s="42" t="s">
        <v>112</v>
      </c>
    </row>
    <row r="6" spans="1:6" x14ac:dyDescent="0.2">
      <c r="B6" s="100" t="str">
        <f>B1</f>
        <v>Municipio de San Felipe</v>
      </c>
      <c r="C6" s="101"/>
      <c r="D6" s="101"/>
      <c r="E6" s="101"/>
      <c r="F6" s="102"/>
    </row>
    <row r="7" spans="1:6" x14ac:dyDescent="0.2">
      <c r="B7" s="97" t="s">
        <v>113</v>
      </c>
      <c r="C7" s="98"/>
      <c r="D7" s="98"/>
      <c r="E7" s="98"/>
      <c r="F7" s="99"/>
    </row>
    <row r="8" spans="1:6" x14ac:dyDescent="0.2">
      <c r="B8" s="97" t="s">
        <v>131</v>
      </c>
      <c r="C8" s="98"/>
      <c r="D8" s="98"/>
      <c r="E8" s="98"/>
      <c r="F8" s="99"/>
    </row>
    <row r="9" spans="1:6" x14ac:dyDescent="0.2">
      <c r="B9" s="97"/>
      <c r="C9" s="104"/>
      <c r="D9" s="67"/>
      <c r="E9" s="67"/>
      <c r="F9" s="76"/>
    </row>
    <row r="10" spans="1:6" ht="12" thickBot="1" x14ac:dyDescent="0.25">
      <c r="A10" s="41"/>
      <c r="B10" s="103"/>
      <c r="C10" s="105"/>
      <c r="D10" s="77"/>
      <c r="E10" s="77"/>
      <c r="F10" s="78"/>
    </row>
    <row r="11" spans="1:6" x14ac:dyDescent="0.2">
      <c r="B11" s="74"/>
      <c r="C11" s="68"/>
      <c r="D11" s="69"/>
      <c r="E11" s="69"/>
      <c r="F11" s="69"/>
    </row>
    <row r="12" spans="1:6" x14ac:dyDescent="0.2">
      <c r="B12" s="74"/>
      <c r="C12" s="70"/>
      <c r="D12" s="71"/>
      <c r="E12" s="71"/>
      <c r="F12" s="72"/>
    </row>
    <row r="13" spans="1:6" x14ac:dyDescent="0.2">
      <c r="B13" s="74"/>
      <c r="C13" s="70"/>
      <c r="D13" s="71"/>
      <c r="E13" s="71"/>
      <c r="F13" s="72"/>
    </row>
    <row r="14" spans="1:6" x14ac:dyDescent="0.2">
      <c r="B14" s="74"/>
      <c r="C14" s="70"/>
      <c r="D14" s="71"/>
      <c r="E14" s="71"/>
      <c r="F14" s="72"/>
    </row>
    <row r="15" spans="1:6" x14ac:dyDescent="0.2">
      <c r="B15" s="74"/>
      <c r="C15" s="70"/>
      <c r="D15" s="71"/>
      <c r="E15" s="71"/>
      <c r="F15" s="72"/>
    </row>
    <row r="16" spans="1:6" x14ac:dyDescent="0.2">
      <c r="B16" s="74"/>
      <c r="C16" s="70"/>
      <c r="D16" s="71"/>
      <c r="E16" s="71"/>
      <c r="F16" s="72"/>
    </row>
    <row r="17" spans="2:6" x14ac:dyDescent="0.2">
      <c r="B17" s="74"/>
      <c r="C17" s="70"/>
      <c r="D17" s="71"/>
      <c r="E17" s="71"/>
      <c r="F17" s="72"/>
    </row>
    <row r="18" spans="2:6" x14ac:dyDescent="0.2">
      <c r="B18" s="74"/>
      <c r="C18" s="70"/>
      <c r="D18" s="71"/>
      <c r="E18" s="71"/>
      <c r="F18" s="72"/>
    </row>
    <row r="19" spans="2:6" x14ac:dyDescent="0.2">
      <c r="B19" s="74"/>
      <c r="C19" s="70"/>
      <c r="D19" s="71"/>
      <c r="E19" s="71"/>
      <c r="F19" s="72"/>
    </row>
    <row r="20" spans="2:6" x14ac:dyDescent="0.2">
      <c r="B20" s="74"/>
      <c r="C20" s="70"/>
      <c r="D20" s="71"/>
      <c r="E20" s="71"/>
      <c r="F20" s="72"/>
    </row>
    <row r="21" spans="2:6" x14ac:dyDescent="0.2">
      <c r="B21" s="74"/>
      <c r="C21" s="68"/>
      <c r="D21" s="69"/>
      <c r="E21" s="69"/>
      <c r="F21" s="69"/>
    </row>
    <row r="22" spans="2:6" x14ac:dyDescent="0.2">
      <c r="B22" s="74"/>
      <c r="C22" s="70"/>
      <c r="D22" s="71"/>
      <c r="E22" s="71"/>
      <c r="F22" s="72"/>
    </row>
    <row r="23" spans="2:6" x14ac:dyDescent="0.2">
      <c r="B23" s="74"/>
      <c r="C23" s="70"/>
      <c r="D23" s="71"/>
      <c r="E23" s="71"/>
      <c r="F23" s="72"/>
    </row>
    <row r="24" spans="2:6" x14ac:dyDescent="0.2">
      <c r="B24" s="74"/>
      <c r="C24" s="70"/>
      <c r="D24" s="71"/>
      <c r="E24" s="71"/>
      <c r="F24" s="72"/>
    </row>
    <row r="25" spans="2:6" x14ac:dyDescent="0.2">
      <c r="B25" s="74"/>
      <c r="C25" s="70"/>
      <c r="D25" s="71"/>
      <c r="E25" s="71"/>
      <c r="F25" s="72"/>
    </row>
    <row r="26" spans="2:6" x14ac:dyDescent="0.2">
      <c r="B26" s="74"/>
      <c r="C26" s="70"/>
      <c r="D26" s="71"/>
      <c r="E26" s="71"/>
      <c r="F26" s="72"/>
    </row>
    <row r="27" spans="2:6" x14ac:dyDescent="0.2">
      <c r="B27" s="74"/>
      <c r="C27" s="70"/>
      <c r="D27" s="71"/>
      <c r="E27" s="71"/>
      <c r="F27" s="72"/>
    </row>
    <row r="28" spans="2:6" x14ac:dyDescent="0.2">
      <c r="B28" s="74"/>
      <c r="C28" s="70"/>
      <c r="D28" s="71"/>
      <c r="E28" s="71"/>
      <c r="F28" s="72"/>
    </row>
    <row r="29" spans="2:6" x14ac:dyDescent="0.2">
      <c r="B29" s="74"/>
      <c r="C29" s="70"/>
      <c r="D29" s="71"/>
      <c r="E29" s="71"/>
      <c r="F29" s="72"/>
    </row>
    <row r="30" spans="2:6" x14ac:dyDescent="0.2">
      <c r="B30" s="74"/>
      <c r="C30" s="70"/>
      <c r="D30" s="71"/>
      <c r="E30" s="71"/>
      <c r="F30" s="72"/>
    </row>
    <row r="31" spans="2:6" x14ac:dyDescent="0.2">
      <c r="B31" s="75"/>
      <c r="C31" s="73"/>
      <c r="D31" s="69"/>
      <c r="E31" s="69"/>
      <c r="F31" s="69"/>
    </row>
    <row r="33" spans="1:8" x14ac:dyDescent="0.2">
      <c r="C33" s="47" t="s">
        <v>114</v>
      </c>
    </row>
    <row r="34" spans="1:8" ht="15" x14ac:dyDescent="0.2">
      <c r="C34" s="54" t="s">
        <v>132</v>
      </c>
    </row>
    <row r="35" spans="1:8" ht="15" x14ac:dyDescent="0.2">
      <c r="C35" s="49"/>
    </row>
    <row r="36" spans="1:8" x14ac:dyDescent="0.2">
      <c r="A36" s="60" t="s">
        <v>125</v>
      </c>
    </row>
    <row r="38" spans="1:8" ht="15" customHeight="1" x14ac:dyDescent="0.2">
      <c r="C38" s="56"/>
      <c r="D38" s="88"/>
      <c r="E38" s="88"/>
      <c r="F38" s="88"/>
      <c r="G38" s="58"/>
      <c r="H38" s="58"/>
    </row>
    <row r="39" spans="1:8" ht="15" customHeight="1" x14ac:dyDescent="0.2">
      <c r="C39" s="57"/>
      <c r="D39" s="89"/>
      <c r="E39" s="89"/>
      <c r="F39" s="89"/>
      <c r="G39" s="59"/>
      <c r="H39" s="59"/>
    </row>
    <row r="40" spans="1:8" x14ac:dyDescent="0.2">
      <c r="C40" s="42"/>
      <c r="D40" s="85"/>
      <c r="E40" s="85"/>
      <c r="F40" s="85"/>
    </row>
    <row r="41" spans="1:8" x14ac:dyDescent="0.2">
      <c r="D41" s="86"/>
      <c r="E41" s="86"/>
      <c r="F41" s="86"/>
    </row>
  </sheetData>
  <mergeCells count="12">
    <mergeCell ref="D40:F40"/>
    <mergeCell ref="D41:F41"/>
    <mergeCell ref="D38:F38"/>
    <mergeCell ref="D39:F39"/>
    <mergeCell ref="B9:B10"/>
    <mergeCell ref="C9:C10"/>
    <mergeCell ref="B8:F8"/>
    <mergeCell ref="B1:D1"/>
    <mergeCell ref="B2:D2"/>
    <mergeCell ref="B3:D3"/>
    <mergeCell ref="B6:F6"/>
    <mergeCell ref="B7:F7"/>
  </mergeCells>
  <hyperlinks>
    <hyperlink ref="C33" location="'NDF-03 (I)'!B30" display="Favor de ver el instructivo de esta nota (NDF-03):" xr:uid="{00000000-0004-0000-0300-000000000000}"/>
  </hyperlinks>
  <pageMargins left="0.70866141732283472" right="0.70866141732283472" top="0.74803149606299213" bottom="0.74803149606299213" header="0.31496062992125984" footer="0.31496062992125984"/>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showGridLines="0" workbookViewId="0">
      <selection activeCell="C30" sqref="C30"/>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31 de Diciembre de 2025</v>
      </c>
      <c r="C3" s="87"/>
      <c r="D3" s="87"/>
      <c r="E3" s="39" t="s">
        <v>4</v>
      </c>
      <c r="F3" s="40">
        <f>'Notas de Disciplina Financiera'!D3</f>
        <v>4</v>
      </c>
    </row>
    <row r="5" spans="1:6" x14ac:dyDescent="0.2">
      <c r="B5" s="42"/>
      <c r="C5" s="42" t="s">
        <v>16</v>
      </c>
    </row>
    <row r="7" spans="1:6" x14ac:dyDescent="0.2">
      <c r="B7" s="1" t="s">
        <v>115</v>
      </c>
    </row>
    <row r="8" spans="1:6" x14ac:dyDescent="0.2">
      <c r="B8" s="44" t="s">
        <v>116</v>
      </c>
    </row>
    <row r="9" spans="1:6" x14ac:dyDescent="0.2">
      <c r="A9" s="41"/>
      <c r="B9" s="46" t="s">
        <v>117</v>
      </c>
    </row>
    <row r="10" spans="1:6" x14ac:dyDescent="0.2">
      <c r="B10" s="46" t="s">
        <v>118</v>
      </c>
    </row>
    <row r="13" spans="1:6" x14ac:dyDescent="0.2">
      <c r="C13" s="47" t="s">
        <v>119</v>
      </c>
    </row>
    <row r="14" spans="1:6" ht="30" x14ac:dyDescent="0.2">
      <c r="C14" s="55" t="s">
        <v>127</v>
      </c>
    </row>
    <row r="15" spans="1:6" ht="15" x14ac:dyDescent="0.2">
      <c r="C15" s="48"/>
    </row>
    <row r="17" spans="2:7" x14ac:dyDescent="0.2">
      <c r="B17" s="60" t="s">
        <v>125</v>
      </c>
    </row>
    <row r="19" spans="2:7" ht="15" customHeight="1" x14ac:dyDescent="0.2">
      <c r="B19" s="88"/>
      <c r="C19" s="88"/>
      <c r="D19" s="88"/>
      <c r="E19" s="88"/>
      <c r="F19" s="58"/>
      <c r="G19" s="58"/>
    </row>
    <row r="20" spans="2:7" ht="15" customHeight="1" x14ac:dyDescent="0.2">
      <c r="B20" s="89"/>
      <c r="C20" s="89"/>
      <c r="D20" s="89"/>
      <c r="E20" s="89"/>
      <c r="F20" s="89"/>
      <c r="G20" s="59"/>
    </row>
    <row r="21" spans="2:7" x14ac:dyDescent="0.2">
      <c r="C21" s="42"/>
      <c r="D21" s="85"/>
      <c r="E21" s="85"/>
      <c r="F21" s="85"/>
    </row>
    <row r="22" spans="2:7" x14ac:dyDescent="0.2">
      <c r="D22" s="86"/>
      <c r="E22" s="86"/>
      <c r="F22" s="86"/>
    </row>
  </sheetData>
  <mergeCells count="9">
    <mergeCell ref="D21:F21"/>
    <mergeCell ref="D22:F22"/>
    <mergeCell ref="B1:D1"/>
    <mergeCell ref="B2:D2"/>
    <mergeCell ref="B3:D3"/>
    <mergeCell ref="B19:C19"/>
    <mergeCell ref="B20:C20"/>
    <mergeCell ref="D19:E19"/>
    <mergeCell ref="D20:F20"/>
  </mergeCells>
  <hyperlinks>
    <hyperlink ref="C13" location="'NDF-04 (I)'!B24" display="Favor de ver el instructivo de esta nota (NDF-03):" xr:uid="{00000000-0004-0000-0400-000000000000}"/>
  </hyperlinks>
  <pageMargins left="0.70866141732283472" right="0.70866141732283472" top="0.74803149606299213" bottom="0.7480314960629921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
  <sheetViews>
    <sheetView showGridLines="0" zoomScaleNormal="100" workbookViewId="0">
      <selection activeCell="C34" sqref="C34"/>
    </sheetView>
  </sheetViews>
  <sheetFormatPr baseColWidth="10" defaultColWidth="12" defaultRowHeight="11.25" x14ac:dyDescent="0.2"/>
  <cols>
    <col min="1" max="1" width="2.6640625" style="1" customWidth="1"/>
    <col min="2" max="2" width="11.6640625" style="1" customWidth="1"/>
    <col min="3" max="3" width="75" style="1" customWidth="1"/>
    <col min="4" max="4" width="53.164062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31 de Diciembre de 2025</v>
      </c>
      <c r="C3" s="87"/>
      <c r="D3" s="87"/>
      <c r="E3" s="39" t="s">
        <v>4</v>
      </c>
      <c r="F3" s="40">
        <f>'Notas de Disciplina Financiera'!D3</f>
        <v>4</v>
      </c>
    </row>
    <row r="5" spans="1:6" x14ac:dyDescent="0.2">
      <c r="B5" s="42"/>
      <c r="C5" s="42" t="s">
        <v>18</v>
      </c>
    </row>
    <row r="7" spans="1:6" x14ac:dyDescent="0.2">
      <c r="B7" s="1" t="s">
        <v>115</v>
      </c>
    </row>
    <row r="8" spans="1:6" x14ac:dyDescent="0.2">
      <c r="B8" s="44" t="s">
        <v>120</v>
      </c>
    </row>
    <row r="9" spans="1:6" x14ac:dyDescent="0.2">
      <c r="A9" s="41"/>
      <c r="B9" s="45" t="s">
        <v>121</v>
      </c>
    </row>
    <row r="10" spans="1:6" x14ac:dyDescent="0.2">
      <c r="B10" s="45" t="s">
        <v>122</v>
      </c>
    </row>
    <row r="13" spans="1:6" ht="36.75" customHeight="1" x14ac:dyDescent="0.2">
      <c r="B13" s="106"/>
      <c r="C13" s="106"/>
    </row>
    <row r="14" spans="1:6" ht="15" x14ac:dyDescent="0.2">
      <c r="B14" s="107" t="s">
        <v>129</v>
      </c>
      <c r="C14" s="107"/>
      <c r="D14" s="107"/>
    </row>
    <row r="15" spans="1:6" ht="15" x14ac:dyDescent="0.2">
      <c r="B15" s="66"/>
      <c r="C15" s="64"/>
      <c r="D15" s="64"/>
    </row>
    <row r="16" spans="1:6" ht="15" x14ac:dyDescent="0.2">
      <c r="B16" s="66"/>
      <c r="C16" s="64"/>
      <c r="D16" s="65"/>
    </row>
    <row r="17" spans="2:7" ht="15" x14ac:dyDescent="0.2">
      <c r="C17" s="64"/>
      <c r="D17" s="64"/>
    </row>
    <row r="18" spans="2:7" ht="15" x14ac:dyDescent="0.2">
      <c r="C18" s="64"/>
      <c r="D18" s="64"/>
    </row>
    <row r="19" spans="2:7" ht="15" x14ac:dyDescent="0.2">
      <c r="C19" s="64"/>
      <c r="D19" s="64"/>
    </row>
    <row r="20" spans="2:7" ht="15" x14ac:dyDescent="0.2">
      <c r="C20" s="64"/>
      <c r="D20" s="65"/>
    </row>
    <row r="22" spans="2:7" x14ac:dyDescent="0.2">
      <c r="B22" s="60" t="s">
        <v>125</v>
      </c>
    </row>
    <row r="25" spans="2:7" ht="15" x14ac:dyDescent="0.2">
      <c r="B25" s="49"/>
    </row>
    <row r="27" spans="2:7" ht="15" x14ac:dyDescent="0.2">
      <c r="B27" s="58"/>
      <c r="C27" s="42"/>
      <c r="D27" s="85"/>
      <c r="E27" s="85"/>
      <c r="F27" s="85"/>
      <c r="G27" s="58"/>
    </row>
    <row r="28" spans="2:7" ht="15" x14ac:dyDescent="0.2">
      <c r="B28" s="59"/>
      <c r="D28" s="86"/>
      <c r="E28" s="86"/>
      <c r="F28" s="86"/>
      <c r="G28" s="59"/>
    </row>
  </sheetData>
  <mergeCells count="7">
    <mergeCell ref="D27:F27"/>
    <mergeCell ref="D28:F28"/>
    <mergeCell ref="B1:D1"/>
    <mergeCell ref="B2:D2"/>
    <mergeCell ref="B3:D3"/>
    <mergeCell ref="B13:C13"/>
    <mergeCell ref="B14:D14"/>
  </mergeCells>
  <pageMargins left="0.70866141732283472" right="0.70866141732283472" top="0.74803149606299213" bottom="0.74803149606299213" header="0.31496062992125984" footer="0.31496062992125984"/>
  <pageSetup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
  <sheetViews>
    <sheetView showGridLines="0" zoomScaleNormal="100" workbookViewId="0">
      <selection activeCell="D28" sqref="D28"/>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31 de Diciembre de 2025</v>
      </c>
      <c r="C3" s="87"/>
      <c r="D3" s="87"/>
      <c r="E3" s="39" t="s">
        <v>4</v>
      </c>
      <c r="F3" s="40">
        <f>'Notas de Disciplina Financiera'!D3</f>
        <v>4</v>
      </c>
    </row>
    <row r="5" spans="1:6" x14ac:dyDescent="0.2">
      <c r="B5" s="42"/>
      <c r="C5" s="42" t="s">
        <v>20</v>
      </c>
    </row>
    <row r="7" spans="1:6" x14ac:dyDescent="0.2">
      <c r="B7" s="1" t="s">
        <v>115</v>
      </c>
    </row>
    <row r="8" spans="1:6" x14ac:dyDescent="0.2">
      <c r="B8" s="44" t="s">
        <v>123</v>
      </c>
    </row>
    <row r="9" spans="1:6" x14ac:dyDescent="0.2">
      <c r="A9" s="41"/>
    </row>
    <row r="11" spans="1:6" ht="30" x14ac:dyDescent="0.2">
      <c r="C11" s="55" t="s">
        <v>128</v>
      </c>
    </row>
    <row r="13" spans="1:6" ht="15" x14ac:dyDescent="0.2">
      <c r="B13" s="48"/>
    </row>
    <row r="14" spans="1:6" x14ac:dyDescent="0.2">
      <c r="B14" s="60" t="s">
        <v>125</v>
      </c>
    </row>
    <row r="17" spans="2:7" ht="15" x14ac:dyDescent="0.2">
      <c r="B17" s="49"/>
    </row>
    <row r="18" spans="2:7" x14ac:dyDescent="0.2">
      <c r="C18" s="42"/>
      <c r="D18" s="85"/>
      <c r="E18" s="85"/>
      <c r="F18" s="85"/>
    </row>
    <row r="19" spans="2:7" ht="15" customHeight="1" x14ac:dyDescent="0.2">
      <c r="B19" s="58"/>
      <c r="D19" s="86"/>
      <c r="E19" s="86"/>
      <c r="F19" s="86"/>
      <c r="G19" s="58"/>
    </row>
    <row r="20" spans="2:7" ht="15" customHeight="1" x14ac:dyDescent="0.2">
      <c r="B20" s="59"/>
      <c r="C20" s="59"/>
      <c r="D20" s="59"/>
      <c r="E20" s="59"/>
      <c r="F20" s="59"/>
      <c r="G20" s="59"/>
    </row>
  </sheetData>
  <mergeCells count="5">
    <mergeCell ref="B1:D1"/>
    <mergeCell ref="B2:D2"/>
    <mergeCell ref="B3:D3"/>
    <mergeCell ref="D18:F18"/>
    <mergeCell ref="D19:F19"/>
  </mergeCells>
  <pageMargins left="0.70866141732283472" right="0.70866141732283472" top="0.74803149606299213" bottom="0.74803149606299213" header="0.31496062992125984" footer="0.31496062992125984"/>
  <pageSetup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9DDBD6-664B-4F55-A45F-A77A8006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741666-B467-42AD-81E5-1DC0D3595A63}">
  <ds:schemaRefs>
    <ds:schemaRef ds:uri="http://schemas.microsoft.com/office/2006/documentManagement/types"/>
    <ds:schemaRef ds:uri="http://purl.org/dc/terms/"/>
    <ds:schemaRef ds:uri="6aa8a68a-ab09-4ac8-a697-fdce915bc567"/>
    <ds:schemaRef ds:uri="http://schemas.microsoft.com/office/infopath/2007/PartnerControls"/>
    <ds:schemaRef ds:uri="http://www.w3.org/XML/1998/namespace"/>
    <ds:schemaRef ds:uri="http://purl.org/dc/elements/1.1/"/>
    <ds:schemaRef ds:uri="http://schemas.microsoft.com/office/2006/metadata/properties"/>
    <ds:schemaRef ds:uri="http://purl.org/dc/dcmitype/"/>
    <ds:schemaRef ds:uri="http://schemas.openxmlformats.org/package/2006/metadata/core-properties"/>
    <ds:schemaRef ds:uri="0c865bf4-0f22-4e4d-b041-7b0c1657e5a8"/>
  </ds:schemaRefs>
</ds:datastoreItem>
</file>

<file path=customXml/itemProps3.xml><?xml version="1.0" encoding="utf-8"?>
<ds:datastoreItem xmlns:ds="http://schemas.openxmlformats.org/officeDocument/2006/customXml" ds:itemID="{313C9B9B-6435-4E77-8528-5C49D2A16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Notas de Disciplina Financiera</vt:lpstr>
      <vt:lpstr>NDF-01</vt:lpstr>
      <vt:lpstr>NDF-02</vt:lpstr>
      <vt:lpstr>NDF-03</vt:lpstr>
      <vt:lpstr>NDF-04</vt:lpstr>
      <vt:lpstr>NDF-05</vt:lpstr>
      <vt:lpstr>NDF-06</vt:lpstr>
      <vt:lpstr>'NDF-05'!Área_de_impresión</vt:lpstr>
      <vt:lpstr>'NDF-06'!Área_de_impresión</vt:lpstr>
    </vt:vector>
  </TitlesOfParts>
  <Manager/>
  <Company>Auditoria Superior del Estado de Guanajuato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Corona Barrientos</dc:creator>
  <cp:keywords/>
  <dc:description/>
  <cp:lastModifiedBy>Tesoreria</cp:lastModifiedBy>
  <cp:revision/>
  <cp:lastPrinted>2025-04-29T16:56:39Z</cp:lastPrinted>
  <dcterms:created xsi:type="dcterms:W3CDTF">2024-03-15T21:50:03Z</dcterms:created>
  <dcterms:modified xsi:type="dcterms:W3CDTF">2026-02-05T20:28:15Z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